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kolory w kolumnach" sheetId="1" r:id="rId1"/>
  </sheets>
  <definedNames>
    <definedName name="_xlnm.Print_Area" localSheetId="0">'kolory w kolumnach'!$A$1:$O$57</definedName>
  </definedNames>
  <calcPr fullCalcOnLoad="1"/>
</workbook>
</file>

<file path=xl/sharedStrings.xml><?xml version="1.0" encoding="utf-8"?>
<sst xmlns="http://schemas.openxmlformats.org/spreadsheetml/2006/main" count="122" uniqueCount="56">
  <si>
    <t>ZAMAWIAJĄCY</t>
  </si>
  <si>
    <t>NAZWA ELEMENTU</t>
  </si>
  <si>
    <t>J.M.</t>
  </si>
  <si>
    <t>ROZMIAR</t>
  </si>
  <si>
    <t>CENA
DETALICZANA
NETTO</t>
  </si>
  <si>
    <t>CENA
PO
RABACIE</t>
  </si>
  <si>
    <t>RABAT</t>
  </si>
  <si>
    <t>kolor RAL 7024</t>
  </si>
  <si>
    <t>WARTOŚĆ ZAMÓWIENIA</t>
  </si>
  <si>
    <t>Rynna dachowa</t>
  </si>
  <si>
    <t>3m</t>
  </si>
  <si>
    <t>szt.</t>
  </si>
  <si>
    <t>4m</t>
  </si>
  <si>
    <t>Φ 150</t>
  </si>
  <si>
    <t>Złączka  rynny  dachowej</t>
  </si>
  <si>
    <t>4 mb</t>
  </si>
  <si>
    <t>Φ 100</t>
  </si>
  <si>
    <t>3 mb</t>
  </si>
  <si>
    <t>1 mb</t>
  </si>
  <si>
    <t>Obejma rury metalowa</t>
  </si>
  <si>
    <t>Trójnik</t>
  </si>
  <si>
    <t>Dybel obejmy</t>
  </si>
  <si>
    <t>L-160</t>
  </si>
  <si>
    <t>L-200</t>
  </si>
  <si>
    <t>L-250</t>
  </si>
  <si>
    <t>L-300</t>
  </si>
  <si>
    <t>Kolnierz stabilizujący dybel obejmy</t>
  </si>
  <si>
    <t>-</t>
  </si>
  <si>
    <t>Łapacz deszczówki</t>
  </si>
  <si>
    <t>Blaszka obejmy</t>
  </si>
  <si>
    <t>ILOŚĆ SZTUK W
OPAK.</t>
  </si>
  <si>
    <t>Rura spustowa  (mufowana)</t>
  </si>
  <si>
    <t>Suma zamówienia</t>
  </si>
  <si>
    <t>MIEJSCE DOSTAWY</t>
  </si>
  <si>
    <t>DATA ZAMÓWIENIA</t>
  </si>
  <si>
    <t>Narożnik wytłaczany 90°  zewnętrzny</t>
  </si>
  <si>
    <t>Narożnik wytłaczany 90°  wewnętrzny</t>
  </si>
  <si>
    <t xml:space="preserve">Wylewka 60°  </t>
  </si>
  <si>
    <t xml:space="preserve">Kolanko łukowe 60°  </t>
  </si>
  <si>
    <t>Denko rynny  głębokie bez uszczelki</t>
  </si>
  <si>
    <t xml:space="preserve">
Dostępne kolory fi 150 : RAL 9005, RAL 8017, RAL 7024</t>
  </si>
  <si>
    <t>kolor RAL 9006</t>
  </si>
  <si>
    <t>Φ 120</t>
  </si>
  <si>
    <t>ZAMÓWIENIE W SZTUKACH</t>
  </si>
  <si>
    <t>Uchwyt rynny tłoczony
doczołowy - typ "C"</t>
  </si>
  <si>
    <r>
      <t xml:space="preserve">System </t>
    </r>
    <r>
      <rPr>
        <b/>
        <sz val="16"/>
        <color indexed="8"/>
        <rFont val="Czcionka tekstu podstawowego"/>
        <family val="0"/>
      </rPr>
      <t>Ø</t>
    </r>
    <r>
      <rPr>
        <b/>
        <i/>
        <sz val="16"/>
        <color indexed="8"/>
        <rFont val="Arial"/>
        <family val="2"/>
      </rPr>
      <t xml:space="preserve"> 120</t>
    </r>
  </si>
  <si>
    <r>
      <t xml:space="preserve">System </t>
    </r>
    <r>
      <rPr>
        <b/>
        <sz val="16"/>
        <color indexed="8"/>
        <rFont val="Czcionka tekstu podstawowego"/>
        <family val="0"/>
      </rPr>
      <t>Ø</t>
    </r>
    <r>
      <rPr>
        <b/>
        <i/>
        <sz val="16"/>
        <color indexed="8"/>
        <rFont val="Arial"/>
        <family val="2"/>
      </rPr>
      <t xml:space="preserve"> 100</t>
    </r>
  </si>
  <si>
    <r>
      <t xml:space="preserve">System </t>
    </r>
    <r>
      <rPr>
        <b/>
        <sz val="16"/>
        <color indexed="8"/>
        <rFont val="Czcionka tekstu podstawowego"/>
        <family val="0"/>
      </rPr>
      <t>Ø</t>
    </r>
    <r>
      <rPr>
        <b/>
        <i/>
        <sz val="16"/>
        <color indexed="8"/>
        <rFont val="Arial"/>
        <family val="2"/>
      </rPr>
      <t xml:space="preserve"> 150</t>
    </r>
  </si>
  <si>
    <t>Uchwyt rynny nakrokwiowy - typ "C"</t>
  </si>
  <si>
    <t xml:space="preserve">Dostępne kolory: RAL 7024 , RAL 9006, RAL 9010 </t>
  </si>
  <si>
    <r>
      <rPr>
        <b/>
        <sz val="20"/>
        <color indexed="8"/>
        <rFont val="Arial"/>
        <family val="2"/>
      </rPr>
      <t>*</t>
    </r>
    <r>
      <rPr>
        <b/>
        <sz val="11"/>
        <color indexed="8"/>
        <rFont val="Arial"/>
        <family val="2"/>
      </rPr>
      <t xml:space="preserve">  możliwość zamówienia w pozostałych kolorach z dłuższym terminem realizacji                          </t>
    </r>
  </si>
  <si>
    <t>kolor RAL 9010</t>
  </si>
  <si>
    <t>Lej spustowy (sztucer) 150/100</t>
  </si>
  <si>
    <t>Lej spustowy (sztucer) 150/120</t>
  </si>
  <si>
    <r>
      <t xml:space="preserve">adres mailowy do wysyłki zamówień: </t>
    </r>
    <r>
      <rPr>
        <b/>
        <sz val="11"/>
        <color indexed="20"/>
        <rFont val="Arial"/>
        <family val="2"/>
      </rPr>
      <t xml:space="preserve">mkania@blachodach.com.pl </t>
    </r>
    <r>
      <rPr>
        <b/>
        <sz val="11"/>
        <color indexed="8"/>
        <rFont val="Arial"/>
        <family val="2"/>
      </rPr>
      <t>lub</t>
    </r>
    <r>
      <rPr>
        <b/>
        <sz val="11"/>
        <color indexed="20"/>
        <rFont val="Arial"/>
        <family val="2"/>
      </rPr>
      <t xml:space="preserve"> mmarszalek@blachodach.com.pl</t>
    </r>
    <r>
      <rPr>
        <b/>
        <sz val="11"/>
        <color indexed="8"/>
        <rFont val="Arial"/>
        <family val="2"/>
      </rPr>
      <t xml:space="preserve"> lub</t>
    </r>
    <r>
      <rPr>
        <b/>
        <sz val="11"/>
        <color indexed="20"/>
        <rFont val="Arial"/>
        <family val="2"/>
      </rPr>
      <t xml:space="preserve"> splachta@blachodach.com.pl</t>
    </r>
    <r>
      <rPr>
        <b/>
        <sz val="11"/>
        <color indexed="8"/>
        <rFont val="Arial"/>
        <family val="2"/>
      </rPr>
      <t xml:space="preserve"> lub</t>
    </r>
    <r>
      <rPr>
        <b/>
        <sz val="11"/>
        <color indexed="11"/>
        <rFont val="Arial"/>
        <family val="2"/>
      </rPr>
      <t xml:space="preserve"> </t>
    </r>
    <r>
      <rPr>
        <b/>
        <sz val="11"/>
        <color indexed="11"/>
        <rFont val="Arial"/>
        <family val="2"/>
      </rPr>
      <t>dagmara.nowak@blachodach.pl</t>
    </r>
  </si>
  <si>
    <r>
      <t xml:space="preserve">DRUK ZAMÓWIENIA </t>
    </r>
    <r>
      <rPr>
        <sz val="18"/>
        <color indexed="8"/>
        <rFont val="Arial"/>
        <family val="2"/>
      </rPr>
      <t>ważny od 01.02.2024r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</si>
</sst>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_-* #,##0.00\ [$zł-415]_-;\-* #,##0.00\ [$zł-415]_-;_-* &quot;-&quot;??\ [$zł-415]_-;_-@_-"/>
    <numFmt numFmtId="168" formatCode="#,##0.00\ &quot;zł&quot;"/>
  </numFmts>
  <fonts count="66">
    <font>
      <sz val="10"/>
      <color indexed="8"/>
      <name val="Arial"/>
      <family val="0"/>
    </font>
    <font>
      <sz val="12"/>
      <color indexed="8"/>
      <name val="Helvetica Neue"/>
      <family val="0"/>
    </font>
    <font>
      <sz val="13"/>
      <color indexed="8"/>
      <name val="Arial"/>
      <family val="0"/>
    </font>
    <font>
      <b/>
      <sz val="9"/>
      <color indexed="9"/>
      <name val="Times New Roman"/>
      <family val="0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i/>
      <sz val="14"/>
      <color indexed="8"/>
      <name val="Arial"/>
      <family val="2"/>
    </font>
    <font>
      <b/>
      <sz val="12"/>
      <color indexed="8"/>
      <name val="Century Gothic"/>
      <family val="2"/>
    </font>
    <font>
      <sz val="11"/>
      <color indexed="8"/>
      <name val="Arial"/>
      <family val="2"/>
    </font>
    <font>
      <b/>
      <sz val="11"/>
      <color indexed="2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b/>
      <sz val="12"/>
      <name val="Century Gothic"/>
      <family val="2"/>
    </font>
    <font>
      <b/>
      <sz val="12"/>
      <name val="Arial"/>
      <family val="2"/>
    </font>
    <font>
      <b/>
      <sz val="13"/>
      <color indexed="8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Czcionka tekstu podstawowego"/>
      <family val="0"/>
    </font>
    <font>
      <b/>
      <sz val="14"/>
      <name val="Century Gothic"/>
      <family val="2"/>
    </font>
    <font>
      <b/>
      <sz val="14"/>
      <color indexed="9"/>
      <name val="Century Gothic"/>
      <family val="2"/>
    </font>
    <font>
      <b/>
      <sz val="16"/>
      <name val="Century Gothic"/>
      <family val="2"/>
    </font>
    <font>
      <b/>
      <sz val="12"/>
      <color indexed="8"/>
      <name val="Tahoma"/>
      <family val="2"/>
    </font>
    <font>
      <b/>
      <sz val="11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5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4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16"/>
      <name val="Calibri"/>
      <family val="2"/>
    </font>
    <font>
      <sz val="18"/>
      <color indexed="54"/>
      <name val="Calibri Light"/>
      <family val="2"/>
    </font>
    <font>
      <sz val="11"/>
      <color indexed="25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medium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33" borderId="0" xfId="0" applyFont="1" applyFill="1" applyBorder="1" applyAlignment="1">
      <alignment/>
    </xf>
    <xf numFmtId="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left"/>
    </xf>
    <xf numFmtId="49" fontId="7" fillId="33" borderId="11" xfId="0" applyNumberFormat="1" applyFont="1" applyFill="1" applyBorder="1" applyAlignment="1">
      <alignment vertical="center" wrapText="1"/>
    </xf>
    <xf numFmtId="49" fontId="7" fillId="33" borderId="12" xfId="0" applyNumberFormat="1" applyFont="1" applyFill="1" applyBorder="1" applyAlignment="1">
      <alignment vertical="center" wrapText="1"/>
    </xf>
    <xf numFmtId="0" fontId="12" fillId="34" borderId="13" xfId="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vertical="center" wrapText="1"/>
    </xf>
    <xf numFmtId="0" fontId="12" fillId="34" borderId="14" xfId="0" applyNumberFormat="1" applyFont="1" applyFill="1" applyBorder="1" applyAlignment="1">
      <alignment horizontal="center" vertical="center" wrapText="1"/>
    </xf>
    <xf numFmtId="49" fontId="12" fillId="35" borderId="13" xfId="0" applyNumberFormat="1" applyFont="1" applyFill="1" applyBorder="1" applyAlignment="1">
      <alignment horizontal="center" vertical="center" wrapText="1"/>
    </xf>
    <xf numFmtId="9" fontId="12" fillId="0" borderId="15" xfId="0" applyNumberFormat="1" applyFont="1" applyBorder="1" applyAlignment="1">
      <alignment horizontal="center" vertical="center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9" fontId="12" fillId="0" borderId="17" xfId="0" applyNumberFormat="1" applyFont="1" applyBorder="1" applyAlignment="1">
      <alignment horizontal="center" vertical="center"/>
    </xf>
    <xf numFmtId="0" fontId="12" fillId="33" borderId="13" xfId="0" applyFont="1" applyFill="1" applyBorder="1" applyAlignment="1" applyProtection="1">
      <alignment horizontal="center" vertical="center" wrapText="1"/>
      <protection locked="0"/>
    </xf>
    <xf numFmtId="49" fontId="12" fillId="33" borderId="18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vertical="center" wrapText="1"/>
    </xf>
    <xf numFmtId="49" fontId="12" fillId="35" borderId="13" xfId="0" applyNumberFormat="1" applyFont="1" applyFill="1" applyBorder="1" applyAlignment="1">
      <alignment horizontal="center" vertical="center" wrapText="1"/>
    </xf>
    <xf numFmtId="49" fontId="12" fillId="35" borderId="13" xfId="0" applyNumberFormat="1" applyFont="1" applyFill="1" applyBorder="1" applyAlignment="1">
      <alignment horizontal="center" vertical="center" wrapText="1"/>
    </xf>
    <xf numFmtId="49" fontId="18" fillId="36" borderId="19" xfId="0" applyNumberFormat="1" applyFont="1" applyFill="1" applyBorder="1" applyAlignment="1">
      <alignment horizontal="center" vertical="center" wrapText="1"/>
    </xf>
    <xf numFmtId="49" fontId="18" fillId="37" borderId="19" xfId="0" applyNumberFormat="1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vertical="center" wrapText="1"/>
    </xf>
    <xf numFmtId="49" fontId="12" fillId="33" borderId="20" xfId="0" applyNumberFormat="1" applyFont="1" applyFill="1" applyBorder="1" applyAlignment="1">
      <alignment horizontal="center" vertical="center" wrapText="1"/>
    </xf>
    <xf numFmtId="49" fontId="12" fillId="35" borderId="20" xfId="0" applyNumberFormat="1" applyFont="1" applyFill="1" applyBorder="1" applyAlignment="1">
      <alignment horizontal="center" vertical="center" wrapText="1"/>
    </xf>
    <xf numFmtId="0" fontId="12" fillId="34" borderId="20" xfId="0" applyNumberFormat="1" applyFont="1" applyFill="1" applyBorder="1" applyAlignment="1">
      <alignment horizontal="center" vertical="center" wrapText="1"/>
    </xf>
    <xf numFmtId="0" fontId="12" fillId="33" borderId="20" xfId="0" applyFont="1" applyFill="1" applyBorder="1" applyAlignment="1" applyProtection="1">
      <alignment horizontal="center" vertical="center" wrapText="1"/>
      <protection locked="0"/>
    </xf>
    <xf numFmtId="0" fontId="12" fillId="33" borderId="20" xfId="0" applyFont="1" applyFill="1" applyBorder="1" applyAlignment="1" applyProtection="1">
      <alignment vertical="center" wrapText="1"/>
      <protection/>
    </xf>
    <xf numFmtId="49" fontId="12" fillId="33" borderId="20" xfId="0" applyNumberFormat="1" applyFont="1" applyFill="1" applyBorder="1" applyAlignment="1" applyProtection="1">
      <alignment horizontal="center" vertical="center" wrapText="1"/>
      <protection/>
    </xf>
    <xf numFmtId="0" fontId="12" fillId="34" borderId="20" xfId="0" applyNumberFormat="1" applyFont="1" applyFill="1" applyBorder="1" applyAlignment="1" applyProtection="1">
      <alignment horizontal="center" vertical="center" wrapText="1"/>
      <protection/>
    </xf>
    <xf numFmtId="9" fontId="12" fillId="0" borderId="21" xfId="0" applyNumberFormat="1" applyFont="1" applyBorder="1" applyAlignment="1" applyProtection="1">
      <alignment horizontal="center" vertical="center"/>
      <protection/>
    </xf>
    <xf numFmtId="0" fontId="12" fillId="34" borderId="16" xfId="0" applyNumberFormat="1" applyFont="1" applyFill="1" applyBorder="1" applyAlignment="1">
      <alignment horizontal="center" vertical="center" wrapText="1"/>
    </xf>
    <xf numFmtId="9" fontId="12" fillId="0" borderId="22" xfId="0" applyNumberFormat="1" applyFont="1" applyBorder="1" applyAlignment="1">
      <alignment horizontal="center" vertical="center"/>
    </xf>
    <xf numFmtId="0" fontId="12" fillId="33" borderId="23" xfId="0" applyFont="1" applyFill="1" applyBorder="1" applyAlignment="1" applyProtection="1">
      <alignment horizontal="center" vertical="center" wrapText="1"/>
      <protection locked="0"/>
    </xf>
    <xf numFmtId="0" fontId="12" fillId="33" borderId="24" xfId="0" applyFont="1" applyFill="1" applyBorder="1" applyAlignment="1" applyProtection="1">
      <alignment horizontal="center" vertical="center" wrapText="1"/>
      <protection locked="0"/>
    </xf>
    <xf numFmtId="0" fontId="12" fillId="33" borderId="25" xfId="0" applyFont="1" applyFill="1" applyBorder="1" applyAlignment="1">
      <alignment vertical="center" wrapText="1"/>
    </xf>
    <xf numFmtId="49" fontId="12" fillId="35" borderId="25" xfId="0" applyNumberFormat="1" applyFont="1" applyFill="1" applyBorder="1" applyAlignment="1">
      <alignment horizontal="center" vertical="center" wrapText="1"/>
    </xf>
    <xf numFmtId="0" fontId="12" fillId="34" borderId="25" xfId="0" applyNumberFormat="1" applyFont="1" applyFill="1" applyBorder="1" applyAlignment="1">
      <alignment horizontal="center" vertical="center" wrapText="1"/>
    </xf>
    <xf numFmtId="9" fontId="12" fillId="0" borderId="26" xfId="0" applyNumberFormat="1" applyFont="1" applyBorder="1" applyAlignment="1">
      <alignment horizontal="center" vertical="center"/>
    </xf>
    <xf numFmtId="0" fontId="12" fillId="33" borderId="25" xfId="0" applyFont="1" applyFill="1" applyBorder="1" applyAlignment="1" applyProtection="1">
      <alignment horizontal="center" vertical="center" wrapText="1"/>
      <protection locked="0"/>
    </xf>
    <xf numFmtId="0" fontId="12" fillId="33" borderId="27" xfId="0" applyFont="1" applyFill="1" applyBorder="1" applyAlignment="1" applyProtection="1">
      <alignment horizontal="center" vertical="center" wrapText="1"/>
      <protection locked="0"/>
    </xf>
    <xf numFmtId="49" fontId="18" fillId="36" borderId="10" xfId="0" applyNumberFormat="1" applyFont="1" applyFill="1" applyBorder="1" applyAlignment="1">
      <alignment horizontal="center" vertical="center" wrapText="1"/>
    </xf>
    <xf numFmtId="166" fontId="12" fillId="35" borderId="28" xfId="0" applyNumberFormat="1" applyFont="1" applyFill="1" applyBorder="1" applyAlignment="1">
      <alignment horizontal="right" wrapText="1"/>
    </xf>
    <xf numFmtId="166" fontId="20" fillId="38" borderId="29" xfId="0" applyNumberFormat="1" applyFont="1" applyFill="1" applyBorder="1" applyAlignment="1">
      <alignment horizontal="right" vertical="center" wrapText="1"/>
    </xf>
    <xf numFmtId="166" fontId="20" fillId="38" borderId="30" xfId="0" applyNumberFormat="1" applyFont="1" applyFill="1" applyBorder="1" applyAlignment="1">
      <alignment horizontal="right" vertical="center" wrapText="1"/>
    </xf>
    <xf numFmtId="166" fontId="20" fillId="38" borderId="31" xfId="0" applyNumberFormat="1" applyFont="1" applyFill="1" applyBorder="1" applyAlignment="1">
      <alignment horizontal="right" vertical="center" wrapText="1"/>
    </xf>
    <xf numFmtId="166" fontId="20" fillId="38" borderId="32" xfId="0" applyNumberFormat="1" applyFont="1" applyFill="1" applyBorder="1" applyAlignment="1">
      <alignment horizontal="right" vertical="center" wrapText="1"/>
    </xf>
    <xf numFmtId="166" fontId="20" fillId="38" borderId="33" xfId="0" applyNumberFormat="1" applyFont="1" applyFill="1" applyBorder="1" applyAlignment="1">
      <alignment horizontal="right" vertical="center" wrapText="1"/>
    </xf>
    <xf numFmtId="166" fontId="20" fillId="38" borderId="34" xfId="0" applyNumberFormat="1" applyFont="1" applyFill="1" applyBorder="1" applyAlignment="1">
      <alignment horizontal="right" vertical="center" wrapText="1"/>
    </xf>
    <xf numFmtId="49" fontId="16" fillId="33" borderId="35" xfId="0" applyNumberFormat="1" applyFont="1" applyFill="1" applyBorder="1" applyAlignment="1">
      <alignment horizontal="center" vertical="center" wrapText="1"/>
    </xf>
    <xf numFmtId="49" fontId="16" fillId="33" borderId="36" xfId="0" applyNumberFormat="1" applyFont="1" applyFill="1" applyBorder="1" applyAlignment="1">
      <alignment horizontal="center" vertical="center" wrapText="1"/>
    </xf>
    <xf numFmtId="166" fontId="16" fillId="35" borderId="16" xfId="0" applyNumberFormat="1" applyFont="1" applyFill="1" applyBorder="1" applyAlignment="1">
      <alignment vertical="center" wrapText="1"/>
    </xf>
    <xf numFmtId="166" fontId="8" fillId="33" borderId="16" xfId="0" applyNumberFormat="1" applyFont="1" applyFill="1" applyBorder="1" applyAlignment="1">
      <alignment vertical="center" wrapText="1"/>
    </xf>
    <xf numFmtId="166" fontId="16" fillId="35" borderId="13" xfId="0" applyNumberFormat="1" applyFont="1" applyFill="1" applyBorder="1" applyAlignment="1">
      <alignment vertical="center" wrapText="1"/>
    </xf>
    <xf numFmtId="166" fontId="8" fillId="35" borderId="36" xfId="0" applyNumberFormat="1" applyFont="1" applyFill="1" applyBorder="1" applyAlignment="1">
      <alignment vertical="center" wrapText="1"/>
    </xf>
    <xf numFmtId="166" fontId="16" fillId="35" borderId="13" xfId="0" applyNumberFormat="1" applyFont="1" applyFill="1" applyBorder="1" applyAlignment="1">
      <alignment horizontal="right" vertical="center" wrapText="1"/>
    </xf>
    <xf numFmtId="166" fontId="8" fillId="35" borderId="36" xfId="0" applyNumberFormat="1" applyFont="1" applyFill="1" applyBorder="1" applyAlignment="1">
      <alignment horizontal="right" vertical="center" wrapText="1"/>
    </xf>
    <xf numFmtId="166" fontId="16" fillId="0" borderId="13" xfId="0" applyNumberFormat="1" applyFont="1" applyFill="1" applyBorder="1" applyAlignment="1">
      <alignment horizontal="right" vertical="center" wrapText="1"/>
    </xf>
    <xf numFmtId="166" fontId="16" fillId="33" borderId="20" xfId="0" applyNumberFormat="1" applyFont="1" applyFill="1" applyBorder="1" applyAlignment="1">
      <alignment horizontal="right" vertical="center" wrapText="1"/>
    </xf>
    <xf numFmtId="166" fontId="8" fillId="33" borderId="37" xfId="0" applyNumberFormat="1" applyFont="1" applyFill="1" applyBorder="1" applyAlignment="1">
      <alignment horizontal="right" vertical="center" wrapText="1"/>
    </xf>
    <xf numFmtId="166" fontId="16" fillId="33" borderId="14" xfId="0" applyNumberFormat="1" applyFont="1" applyFill="1" applyBorder="1" applyAlignment="1">
      <alignment horizontal="right" vertical="center" wrapText="1"/>
    </xf>
    <xf numFmtId="166" fontId="8" fillId="33" borderId="38" xfId="0" applyNumberFormat="1" applyFont="1" applyFill="1" applyBorder="1" applyAlignment="1">
      <alignment horizontal="right" vertical="center" wrapText="1"/>
    </xf>
    <xf numFmtId="166" fontId="16" fillId="33" borderId="20" xfId="0" applyNumberFormat="1" applyFont="1" applyFill="1" applyBorder="1" applyAlignment="1" applyProtection="1">
      <alignment horizontal="right" vertical="center" wrapText="1"/>
      <protection/>
    </xf>
    <xf numFmtId="166" fontId="8" fillId="33" borderId="20" xfId="0" applyNumberFormat="1" applyFont="1" applyFill="1" applyBorder="1" applyAlignment="1" applyProtection="1">
      <alignment horizontal="right" vertical="center" wrapText="1"/>
      <protection/>
    </xf>
    <xf numFmtId="166" fontId="16" fillId="33" borderId="16" xfId="0" applyNumberFormat="1" applyFont="1" applyFill="1" applyBorder="1" applyAlignment="1">
      <alignment horizontal="right" vertical="center" wrapText="1"/>
    </xf>
    <xf numFmtId="166" fontId="8" fillId="33" borderId="35" xfId="0" applyNumberFormat="1" applyFont="1" applyFill="1" applyBorder="1" applyAlignment="1">
      <alignment horizontal="right" vertical="center" wrapText="1"/>
    </xf>
    <xf numFmtId="166" fontId="16" fillId="35" borderId="25" xfId="0" applyNumberFormat="1" applyFont="1" applyFill="1" applyBorder="1" applyAlignment="1">
      <alignment horizontal="right" vertical="center" wrapText="1"/>
    </xf>
    <xf numFmtId="166" fontId="8" fillId="35" borderId="39" xfId="0" applyNumberFormat="1" applyFont="1" applyFill="1" applyBorder="1" applyAlignment="1">
      <alignment horizontal="right" vertical="center" wrapText="1"/>
    </xf>
    <xf numFmtId="49" fontId="24" fillId="39" borderId="10" xfId="0" applyNumberFormat="1" applyFont="1" applyFill="1" applyBorder="1" applyAlignment="1">
      <alignment horizontal="center" vertical="center" wrapText="1"/>
    </xf>
    <xf numFmtId="49" fontId="23" fillId="36" borderId="10" xfId="0" applyNumberFormat="1" applyFont="1" applyFill="1" applyBorder="1" applyAlignment="1">
      <alignment horizontal="center" vertical="center" wrapText="1"/>
    </xf>
    <xf numFmtId="49" fontId="23" fillId="40" borderId="10" xfId="0" applyNumberFormat="1" applyFont="1" applyFill="1" applyBorder="1" applyAlignment="1">
      <alignment horizontal="center" vertical="center" wrapText="1"/>
    </xf>
    <xf numFmtId="49" fontId="64" fillId="41" borderId="11" xfId="0" applyNumberFormat="1" applyFont="1" applyFill="1" applyBorder="1" applyAlignment="1">
      <alignment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49" fontId="16" fillId="35" borderId="16" xfId="0" applyNumberFormat="1" applyFont="1" applyFill="1" applyBorder="1" applyAlignment="1">
      <alignment horizontal="center" vertical="center" wrapText="1"/>
    </xf>
    <xf numFmtId="49" fontId="16" fillId="35" borderId="13" xfId="0" applyNumberFormat="1" applyFont="1" applyFill="1" applyBorder="1" applyAlignment="1">
      <alignment horizontal="center" vertical="center" wrapText="1"/>
    </xf>
    <xf numFmtId="49" fontId="23" fillId="40" borderId="40" xfId="0" applyNumberFormat="1" applyFont="1" applyFill="1" applyBorder="1" applyAlignment="1">
      <alignment horizontal="center" vertical="center" wrapText="1"/>
    </xf>
    <xf numFmtId="0" fontId="12" fillId="33" borderId="36" xfId="0" applyFont="1" applyFill="1" applyBorder="1" applyAlignment="1" applyProtection="1">
      <alignment horizontal="center" vertical="center" wrapText="1"/>
      <protection locked="0"/>
    </xf>
    <xf numFmtId="0" fontId="12" fillId="33" borderId="37" xfId="0" applyFont="1" applyFill="1" applyBorder="1" applyAlignment="1" applyProtection="1">
      <alignment horizontal="center" vertical="center" wrapText="1"/>
      <protection locked="0"/>
    </xf>
    <xf numFmtId="0" fontId="4" fillId="33" borderId="41" xfId="0" applyFont="1" applyFill="1" applyBorder="1" applyAlignment="1" applyProtection="1">
      <alignment horizontal="center" vertical="center" wrapText="1"/>
      <protection locked="0"/>
    </xf>
    <xf numFmtId="0" fontId="4" fillId="33" borderId="42" xfId="0" applyFont="1" applyFill="1" applyBorder="1" applyAlignment="1" applyProtection="1">
      <alignment horizontal="center" vertical="center" wrapText="1"/>
      <protection locked="0"/>
    </xf>
    <xf numFmtId="0" fontId="4" fillId="33" borderId="43" xfId="0" applyFont="1" applyFill="1" applyBorder="1" applyAlignment="1" applyProtection="1">
      <alignment horizontal="center" vertical="center" wrapText="1"/>
      <protection locked="0"/>
    </xf>
    <xf numFmtId="0" fontId="4" fillId="33" borderId="44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45" xfId="0" applyFont="1" applyFill="1" applyBorder="1" applyAlignment="1" applyProtection="1">
      <alignment horizontal="center" vertical="center" wrapText="1"/>
      <protection locked="0"/>
    </xf>
    <xf numFmtId="0" fontId="4" fillId="33" borderId="46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47" xfId="0" applyFont="1" applyFill="1" applyBorder="1" applyAlignment="1" applyProtection="1">
      <alignment horizontal="center" vertical="center" wrapText="1"/>
      <protection locked="0"/>
    </xf>
    <xf numFmtId="49" fontId="12" fillId="35" borderId="13" xfId="0" applyNumberFormat="1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49" fontId="7" fillId="42" borderId="48" xfId="0" applyNumberFormat="1" applyFont="1" applyFill="1" applyBorder="1" applyAlignment="1">
      <alignment horizontal="center" vertical="center" wrapText="1"/>
    </xf>
    <xf numFmtId="49" fontId="7" fillId="42" borderId="19" xfId="0" applyNumberFormat="1" applyFont="1" applyFill="1" applyBorder="1" applyAlignment="1">
      <alignment horizontal="center" vertical="center" wrapText="1"/>
    </xf>
    <xf numFmtId="166" fontId="16" fillId="34" borderId="28" xfId="0" applyNumberFormat="1" applyFont="1" applyFill="1" applyBorder="1" applyAlignment="1">
      <alignment vertical="center" wrapText="1"/>
    </xf>
    <xf numFmtId="166" fontId="16" fillId="34" borderId="49" xfId="0" applyNumberFormat="1" applyFont="1" applyFill="1" applyBorder="1" applyAlignment="1">
      <alignment vertical="center" wrapText="1"/>
    </xf>
    <xf numFmtId="49" fontId="21" fillId="43" borderId="11" xfId="0" applyNumberFormat="1" applyFont="1" applyFill="1" applyBorder="1" applyAlignment="1">
      <alignment horizontal="center" vertical="center"/>
    </xf>
    <xf numFmtId="49" fontId="21" fillId="43" borderId="12" xfId="0" applyNumberFormat="1" applyFont="1" applyFill="1" applyBorder="1" applyAlignment="1">
      <alignment horizontal="center" vertical="center"/>
    </xf>
    <xf numFmtId="49" fontId="21" fillId="43" borderId="50" xfId="0" applyNumberFormat="1" applyFont="1" applyFill="1" applyBorder="1" applyAlignment="1">
      <alignment horizontal="center" vertical="center"/>
    </xf>
    <xf numFmtId="166" fontId="16" fillId="34" borderId="28" xfId="0" applyNumberFormat="1" applyFont="1" applyFill="1" applyBorder="1" applyAlignment="1">
      <alignment horizontal="right" vertical="center" wrapText="1"/>
    </xf>
    <xf numFmtId="166" fontId="16" fillId="34" borderId="49" xfId="0" applyNumberFormat="1" applyFont="1" applyFill="1" applyBorder="1" applyAlignment="1">
      <alignment horizontal="right" vertical="center" wrapText="1"/>
    </xf>
    <xf numFmtId="0" fontId="14" fillId="0" borderId="19" xfId="0" applyNumberFormat="1" applyFont="1" applyBorder="1" applyAlignment="1">
      <alignment horizontal="center" vertical="center"/>
    </xf>
    <xf numFmtId="49" fontId="21" fillId="43" borderId="48" xfId="0" applyNumberFormat="1" applyFont="1" applyFill="1" applyBorder="1" applyAlignment="1">
      <alignment horizontal="center" vertical="center"/>
    </xf>
    <xf numFmtId="49" fontId="21" fillId="43" borderId="19" xfId="0" applyNumberFormat="1" applyFont="1" applyFill="1" applyBorder="1" applyAlignment="1">
      <alignment horizontal="center" vertical="center"/>
    </xf>
    <xf numFmtId="49" fontId="21" fillId="43" borderId="51" xfId="0" applyNumberFormat="1" applyFont="1" applyFill="1" applyBorder="1" applyAlignment="1">
      <alignment horizontal="center" vertical="center"/>
    </xf>
    <xf numFmtId="49" fontId="19" fillId="41" borderId="11" xfId="0" applyNumberFormat="1" applyFont="1" applyFill="1" applyBorder="1" applyAlignment="1">
      <alignment horizontal="center" vertical="center" wrapText="1"/>
    </xf>
    <xf numFmtId="49" fontId="19" fillId="41" borderId="12" xfId="0" applyNumberFormat="1" applyFont="1" applyFill="1" applyBorder="1" applyAlignment="1">
      <alignment horizontal="center" vertical="center" wrapText="1"/>
    </xf>
    <xf numFmtId="49" fontId="19" fillId="41" borderId="50" xfId="0" applyNumberFormat="1" applyFont="1" applyFill="1" applyBorder="1" applyAlignment="1">
      <alignment horizontal="center" vertical="center" wrapText="1"/>
    </xf>
    <xf numFmtId="49" fontId="23" fillId="44" borderId="52" xfId="0" applyNumberFormat="1" applyFont="1" applyFill="1" applyBorder="1" applyAlignment="1">
      <alignment horizontal="center" vertical="center" wrapText="1"/>
    </xf>
    <xf numFmtId="49" fontId="23" fillId="44" borderId="51" xfId="0" applyNumberFormat="1" applyFont="1" applyFill="1" applyBorder="1" applyAlignment="1">
      <alignment horizontal="center" vertical="center" wrapText="1"/>
    </xf>
    <xf numFmtId="49" fontId="65" fillId="41" borderId="53" xfId="0" applyNumberFormat="1" applyFont="1" applyFill="1" applyBorder="1" applyAlignment="1">
      <alignment horizontal="center" vertical="center"/>
    </xf>
    <xf numFmtId="49" fontId="65" fillId="41" borderId="54" xfId="0" applyNumberFormat="1" applyFont="1" applyFill="1" applyBorder="1" applyAlignment="1">
      <alignment horizontal="center" vertical="center"/>
    </xf>
    <xf numFmtId="0" fontId="0" fillId="0" borderId="55" xfId="0" applyNumberFormat="1" applyFont="1" applyBorder="1" applyAlignment="1" applyProtection="1">
      <alignment horizontal="center" vertical="center"/>
      <protection locked="0"/>
    </xf>
    <xf numFmtId="0" fontId="0" fillId="0" borderId="43" xfId="0" applyNumberFormat="1" applyFont="1" applyBorder="1" applyAlignment="1" applyProtection="1">
      <alignment horizontal="center" vertical="center"/>
      <protection locked="0"/>
    </xf>
    <xf numFmtId="0" fontId="0" fillId="0" borderId="56" xfId="0" applyNumberFormat="1" applyFont="1" applyBorder="1" applyAlignment="1" applyProtection="1">
      <alignment horizontal="center" vertical="center"/>
      <protection locked="0"/>
    </xf>
    <xf numFmtId="0" fontId="0" fillId="0" borderId="45" xfId="0" applyNumberFormat="1" applyFont="1" applyBorder="1" applyAlignment="1" applyProtection="1">
      <alignment horizontal="center" vertical="center"/>
      <protection locked="0"/>
    </xf>
    <xf numFmtId="0" fontId="0" fillId="0" borderId="48" xfId="0" applyNumberFormat="1" applyFont="1" applyBorder="1" applyAlignment="1" applyProtection="1">
      <alignment horizontal="center" vertical="center"/>
      <protection locked="0"/>
    </xf>
    <xf numFmtId="0" fontId="0" fillId="0" borderId="47" xfId="0" applyNumberFormat="1" applyFont="1" applyBorder="1" applyAlignment="1" applyProtection="1">
      <alignment horizontal="center" vertical="center"/>
      <protection locked="0"/>
    </xf>
    <xf numFmtId="49" fontId="65" fillId="41" borderId="57" xfId="0" applyNumberFormat="1" applyFont="1" applyFill="1" applyBorder="1" applyAlignment="1">
      <alignment horizontal="center" vertical="center"/>
    </xf>
    <xf numFmtId="49" fontId="65" fillId="41" borderId="58" xfId="0" applyNumberFormat="1" applyFont="1" applyFill="1" applyBorder="1" applyAlignment="1">
      <alignment horizontal="center" vertical="center"/>
    </xf>
    <xf numFmtId="49" fontId="65" fillId="41" borderId="59" xfId="0" applyNumberFormat="1" applyFont="1" applyFill="1" applyBorder="1" applyAlignment="1">
      <alignment horizontal="center" vertical="center"/>
    </xf>
    <xf numFmtId="49" fontId="25" fillId="37" borderId="11" xfId="0" applyNumberFormat="1" applyFont="1" applyFill="1" applyBorder="1" applyAlignment="1">
      <alignment horizontal="center" vertical="center" wrapText="1"/>
    </xf>
    <xf numFmtId="49" fontId="25" fillId="37" borderId="12" xfId="0" applyNumberFormat="1" applyFont="1" applyFill="1" applyBorder="1" applyAlignment="1">
      <alignment horizontal="center" vertical="center" wrapText="1"/>
    </xf>
    <xf numFmtId="49" fontId="25" fillId="37" borderId="60" xfId="0" applyNumberFormat="1" applyFont="1" applyFill="1" applyBorder="1" applyAlignment="1">
      <alignment horizontal="center" vertical="center" wrapText="1"/>
    </xf>
    <xf numFmtId="49" fontId="65" fillId="41" borderId="61" xfId="0" applyNumberFormat="1" applyFont="1" applyFill="1" applyBorder="1" applyAlignment="1">
      <alignment horizontal="center" vertical="center"/>
    </xf>
    <xf numFmtId="49" fontId="65" fillId="41" borderId="62" xfId="0" applyNumberFormat="1" applyFont="1" applyFill="1" applyBorder="1" applyAlignment="1">
      <alignment horizontal="center" vertical="center"/>
    </xf>
    <xf numFmtId="0" fontId="4" fillId="33" borderId="63" xfId="0" applyFont="1" applyFill="1" applyBorder="1" applyAlignment="1" applyProtection="1">
      <alignment horizontal="center" vertical="center" wrapText="1"/>
      <protection locked="0"/>
    </xf>
    <xf numFmtId="0" fontId="4" fillId="33" borderId="64" xfId="0" applyFont="1" applyFill="1" applyBorder="1" applyAlignment="1" applyProtection="1">
      <alignment horizontal="center" vertical="center" wrapText="1"/>
      <protection locked="0"/>
    </xf>
    <xf numFmtId="0" fontId="4" fillId="33" borderId="51" xfId="0" applyFont="1" applyFill="1" applyBorder="1" applyAlignment="1" applyProtection="1">
      <alignment horizontal="center" vertical="center" wrapText="1"/>
      <protection locked="0"/>
    </xf>
    <xf numFmtId="0" fontId="12" fillId="35" borderId="13" xfId="0" applyFont="1" applyFill="1" applyBorder="1" applyAlignment="1">
      <alignment vertical="center" wrapText="1"/>
    </xf>
    <xf numFmtId="49" fontId="16" fillId="35" borderId="65" xfId="0" applyNumberFormat="1" applyFont="1" applyFill="1" applyBorder="1" applyAlignment="1">
      <alignment horizontal="left" vertical="center" wrapText="1"/>
    </xf>
    <xf numFmtId="49" fontId="16" fillId="35" borderId="66" xfId="0" applyNumberFormat="1" applyFont="1" applyFill="1" applyBorder="1" applyAlignment="1">
      <alignment horizontal="left" vertical="center" wrapText="1"/>
    </xf>
    <xf numFmtId="49" fontId="16" fillId="35" borderId="18" xfId="0" applyNumberFormat="1" applyFont="1" applyFill="1" applyBorder="1" applyAlignment="1">
      <alignment horizontal="left" vertical="center" wrapText="1"/>
    </xf>
    <xf numFmtId="0" fontId="12" fillId="35" borderId="16" xfId="0" applyFont="1" applyFill="1" applyBorder="1" applyAlignment="1">
      <alignment vertical="center" wrapText="1"/>
    </xf>
    <xf numFmtId="49" fontId="12" fillId="35" borderId="16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26" fillId="33" borderId="0" xfId="0" applyNumberFormat="1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left"/>
    </xf>
    <xf numFmtId="49" fontId="16" fillId="35" borderId="53" xfId="0" applyNumberFormat="1" applyFont="1" applyFill="1" applyBorder="1" applyAlignment="1">
      <alignment horizontal="left" vertical="center" wrapText="1"/>
    </xf>
    <xf numFmtId="49" fontId="16" fillId="35" borderId="54" xfId="0" applyNumberFormat="1" applyFont="1" applyFill="1" applyBorder="1" applyAlignment="1">
      <alignment horizontal="left" vertical="center" wrapText="1"/>
    </xf>
    <xf numFmtId="49" fontId="16" fillId="33" borderId="56" xfId="0" applyNumberFormat="1" applyFont="1" applyFill="1" applyBorder="1" applyAlignment="1">
      <alignment horizontal="left" vertical="center" wrapText="1"/>
    </xf>
    <xf numFmtId="49" fontId="16" fillId="33" borderId="67" xfId="0" applyNumberFormat="1" applyFont="1" applyFill="1" applyBorder="1" applyAlignment="1">
      <alignment horizontal="left" vertical="center" wrapText="1"/>
    </xf>
    <xf numFmtId="49" fontId="16" fillId="35" borderId="68" xfId="0" applyNumberFormat="1" applyFont="1" applyFill="1" applyBorder="1" applyAlignment="1">
      <alignment horizontal="left" vertical="center" wrapText="1"/>
    </xf>
    <xf numFmtId="49" fontId="16" fillId="35" borderId="69" xfId="0" applyNumberFormat="1" applyFont="1" applyFill="1" applyBorder="1" applyAlignment="1">
      <alignment horizontal="left" vertical="center" wrapText="1"/>
    </xf>
    <xf numFmtId="168" fontId="16" fillId="11" borderId="28" xfId="0" applyNumberFormat="1" applyFont="1" applyFill="1" applyBorder="1" applyAlignment="1">
      <alignment horizontal="right" vertical="center"/>
    </xf>
    <xf numFmtId="168" fontId="16" fillId="11" borderId="70" xfId="0" applyNumberFormat="1" applyFont="1" applyFill="1" applyBorder="1" applyAlignment="1">
      <alignment horizontal="right" vertical="center"/>
    </xf>
    <xf numFmtId="168" fontId="16" fillId="11" borderId="49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center" wrapText="1"/>
    </xf>
    <xf numFmtId="49" fontId="16" fillId="33" borderId="71" xfId="0" applyNumberFormat="1" applyFont="1" applyFill="1" applyBorder="1" applyAlignment="1">
      <alignment horizontal="left" vertical="center" wrapText="1"/>
    </xf>
    <xf numFmtId="49" fontId="16" fillId="33" borderId="72" xfId="0" applyNumberFormat="1" applyFont="1" applyFill="1" applyBorder="1" applyAlignment="1">
      <alignment horizontal="left" vertical="center" wrapText="1"/>
    </xf>
    <xf numFmtId="49" fontId="16" fillId="33" borderId="73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50" xfId="0" applyBorder="1" applyAlignment="1">
      <alignment/>
    </xf>
    <xf numFmtId="49" fontId="25" fillId="36" borderId="11" xfId="0" applyNumberFormat="1" applyFont="1" applyFill="1" applyBorder="1" applyAlignment="1">
      <alignment horizontal="center" vertical="center" wrapText="1"/>
    </xf>
    <xf numFmtId="49" fontId="25" fillId="36" borderId="12" xfId="0" applyNumberFormat="1" applyFont="1" applyFill="1" applyBorder="1" applyAlignment="1">
      <alignment horizontal="center" vertical="center" wrapText="1"/>
    </xf>
    <xf numFmtId="49" fontId="25" fillId="36" borderId="60" xfId="0" applyNumberFormat="1" applyFont="1" applyFill="1" applyBorder="1" applyAlignment="1">
      <alignment horizontal="center" vertical="center" wrapText="1"/>
    </xf>
    <xf numFmtId="0" fontId="12" fillId="34" borderId="74" xfId="0" applyNumberFormat="1" applyFont="1" applyFill="1" applyBorder="1" applyAlignment="1">
      <alignment horizontal="center" vertical="center" wrapText="1"/>
    </xf>
    <xf numFmtId="0" fontId="12" fillId="34" borderId="14" xfId="0" applyNumberFormat="1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49" fontId="16" fillId="33" borderId="75" xfId="0" applyNumberFormat="1" applyFont="1" applyFill="1" applyBorder="1" applyAlignment="1">
      <alignment horizontal="left" vertical="center" wrapText="1"/>
    </xf>
    <xf numFmtId="0" fontId="15" fillId="33" borderId="74" xfId="0" applyFont="1" applyFill="1" applyBorder="1" applyAlignment="1">
      <alignment vertical="center" wrapText="1"/>
    </xf>
    <xf numFmtId="0" fontId="15" fillId="33" borderId="76" xfId="0" applyFont="1" applyFill="1" applyBorder="1" applyAlignment="1">
      <alignment vertical="center" wrapText="1"/>
    </xf>
    <xf numFmtId="49" fontId="12" fillId="35" borderId="74" xfId="0" applyNumberFormat="1" applyFont="1" applyFill="1" applyBorder="1" applyAlignment="1">
      <alignment horizontal="center" vertical="center" wrapText="1"/>
    </xf>
    <xf numFmtId="49" fontId="12" fillId="35" borderId="14" xfId="0" applyNumberFormat="1" applyFont="1" applyFill="1" applyBorder="1" applyAlignment="1">
      <alignment horizontal="center" vertical="center" wrapText="1"/>
    </xf>
    <xf numFmtId="0" fontId="15" fillId="33" borderId="77" xfId="0" applyFont="1" applyFill="1" applyBorder="1" applyAlignment="1">
      <alignment horizontal="center" vertical="center" wrapText="1"/>
    </xf>
    <xf numFmtId="0" fontId="15" fillId="33" borderId="78" xfId="0" applyFont="1" applyFill="1" applyBorder="1" applyAlignment="1">
      <alignment horizontal="center" vertical="center" wrapText="1"/>
    </xf>
    <xf numFmtId="0" fontId="12" fillId="35" borderId="79" xfId="0" applyFont="1" applyFill="1" applyBorder="1" applyAlignment="1">
      <alignment horizontal="center" vertical="center" wrapText="1"/>
    </xf>
    <xf numFmtId="0" fontId="12" fillId="33" borderId="80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49" fontId="16" fillId="35" borderId="81" xfId="0" applyNumberFormat="1" applyFont="1" applyFill="1" applyBorder="1" applyAlignment="1">
      <alignment horizontal="left" vertical="center" wrapText="1"/>
    </xf>
    <xf numFmtId="49" fontId="16" fillId="35" borderId="82" xfId="0" applyNumberFormat="1" applyFont="1" applyFill="1" applyBorder="1" applyAlignment="1">
      <alignment horizontal="left" vertical="center" wrapText="1"/>
    </xf>
    <xf numFmtId="49" fontId="16" fillId="35" borderId="83" xfId="0" applyNumberFormat="1" applyFont="1" applyFill="1" applyBorder="1" applyAlignment="1">
      <alignment horizontal="left" vertical="center" wrapText="1"/>
    </xf>
    <xf numFmtId="49" fontId="16" fillId="33" borderId="71" xfId="0" applyNumberFormat="1" applyFont="1" applyFill="1" applyBorder="1" applyAlignment="1" applyProtection="1">
      <alignment horizontal="left" vertical="center" wrapText="1"/>
      <protection/>
    </xf>
    <xf numFmtId="49" fontId="16" fillId="33" borderId="72" xfId="0" applyNumberFormat="1" applyFont="1" applyFill="1" applyBorder="1" applyAlignment="1" applyProtection="1">
      <alignment horizontal="left" vertical="center" wrapText="1"/>
      <protection/>
    </xf>
    <xf numFmtId="49" fontId="16" fillId="33" borderId="73" xfId="0" applyNumberFormat="1" applyFont="1" applyFill="1" applyBorder="1" applyAlignment="1" applyProtection="1">
      <alignment horizontal="left" vertical="center" wrapText="1"/>
      <protection/>
    </xf>
    <xf numFmtId="49" fontId="16" fillId="33" borderId="84" xfId="0" applyNumberFormat="1" applyFont="1" applyFill="1" applyBorder="1" applyAlignment="1">
      <alignment horizontal="left" vertical="center" wrapText="1"/>
    </xf>
    <xf numFmtId="49" fontId="16" fillId="33" borderId="85" xfId="0" applyNumberFormat="1" applyFont="1" applyFill="1" applyBorder="1" applyAlignment="1">
      <alignment horizontal="left" vertical="center" wrapText="1"/>
    </xf>
    <xf numFmtId="49" fontId="16" fillId="33" borderId="86" xfId="0" applyNumberFormat="1" applyFont="1" applyFill="1" applyBorder="1" applyAlignment="1">
      <alignment horizontal="left" vertical="center" wrapText="1"/>
    </xf>
    <xf numFmtId="49" fontId="16" fillId="33" borderId="0" xfId="0" applyNumberFormat="1" applyFont="1" applyFill="1" applyBorder="1" applyAlignment="1">
      <alignment horizontal="left" vertical="center" wrapText="1"/>
    </xf>
    <xf numFmtId="49" fontId="16" fillId="33" borderId="87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33CCCC"/>
      <rgbColor rgb="00993366"/>
      <rgbColor rgb="00800000"/>
      <rgbColor rgb="00993300"/>
      <rgbColor rgb="00008000"/>
      <rgbColor rgb="00808080"/>
      <rgbColor rgb="00FF6600"/>
      <rgbColor rgb="00FFFF99"/>
      <rgbColor rgb="00DDDDDD"/>
      <rgbColor rgb="000066CC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51</xdr:row>
      <xdr:rowOff>114300</xdr:rowOff>
    </xdr:from>
    <xdr:to>
      <xdr:col>14</xdr:col>
      <xdr:colOff>1485900</xdr:colOff>
      <xdr:row>56</xdr:row>
      <xdr:rowOff>238125</xdr:rowOff>
    </xdr:to>
    <xdr:grpSp>
      <xdr:nvGrpSpPr>
        <xdr:cNvPr id="1" name="Group 3"/>
        <xdr:cNvGrpSpPr>
          <a:grpSpLocks/>
        </xdr:cNvGrpSpPr>
      </xdr:nvGrpSpPr>
      <xdr:grpSpPr>
        <a:xfrm>
          <a:off x="800100" y="22050375"/>
          <a:ext cx="13230225" cy="885825"/>
          <a:chOff x="-1187699" y="-27790"/>
          <a:chExt cx="16032685" cy="792482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-1187699" y="-53"/>
            <a:ext cx="16032685" cy="764745"/>
          </a:xfrm>
          <a:prstGeom prst="rect">
            <a:avLst/>
          </a:prstGeom>
          <a:solidFill>
            <a:srgbClr val="93CDDD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-1071462" y="-27790"/>
            <a:ext cx="15824260" cy="585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tel. 014 621-88-52     faks: 014 628 30 05       www.rynnykaskada.pl</a:t>
            </a: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F. H. U. P. “BLACHODACH” Janusz I Bartosz Bochnak Sp. J. ul. Św. Trójcy 3,  33-100 Tarnów
</a:t>
            </a:r>
            <a:r>
              <a:rPr lang="en-US" cap="none" sz="11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Wyrażam zgodę na przetwarzanie moich danych osobowych  przez Blachodach Sp.J. w celach związanych z realizacją powyższego zamówienia
</a:t>
            </a: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złożenie zamówienia oznacza akceptację OWS (dostępne są na stronie blachodach.pl/do pobrania/inne/OWS)
</a:t>
            </a: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</xdr:grpSp>
    <xdr:clientData/>
  </xdr:twoCellAnchor>
  <xdr:twoCellAnchor editAs="oneCell">
    <xdr:from>
      <xdr:col>4</xdr:col>
      <xdr:colOff>104775</xdr:colOff>
      <xdr:row>28</xdr:row>
      <xdr:rowOff>228600</xdr:rowOff>
    </xdr:from>
    <xdr:to>
      <xdr:col>4</xdr:col>
      <xdr:colOff>628650</xdr:colOff>
      <xdr:row>30</xdr:row>
      <xdr:rowOff>381000</xdr:rowOff>
    </xdr:to>
    <xdr:pic>
      <xdr:nvPicPr>
        <xdr:cNvPr id="4" name="Obraz 70" descr="KOĚNIER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3192125"/>
          <a:ext cx="523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27</xdr:row>
      <xdr:rowOff>190500</xdr:rowOff>
    </xdr:from>
    <xdr:to>
      <xdr:col>4</xdr:col>
      <xdr:colOff>733425</xdr:colOff>
      <xdr:row>28</xdr:row>
      <xdr:rowOff>104775</xdr:rowOff>
    </xdr:to>
    <xdr:pic>
      <xdr:nvPicPr>
        <xdr:cNvPr id="5" name="Obraz 35" descr="DYBLE111 IMG_531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321059">
          <a:off x="3733800" y="12906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</xdr:row>
      <xdr:rowOff>295275</xdr:rowOff>
    </xdr:from>
    <xdr:to>
      <xdr:col>4</xdr:col>
      <xdr:colOff>695325</xdr:colOff>
      <xdr:row>5</xdr:row>
      <xdr:rowOff>161925</xdr:rowOff>
    </xdr:to>
    <xdr:pic>
      <xdr:nvPicPr>
        <xdr:cNvPr id="6" name="Obraz 35" descr="HORNVAL_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704850"/>
          <a:ext cx="34099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7</xdr:row>
      <xdr:rowOff>66675</xdr:rowOff>
    </xdr:from>
    <xdr:to>
      <xdr:col>4</xdr:col>
      <xdr:colOff>676275</xdr:colOff>
      <xdr:row>8</xdr:row>
      <xdr:rowOff>361950</xdr:rowOff>
    </xdr:to>
    <xdr:pic>
      <xdr:nvPicPr>
        <xdr:cNvPr id="7" name="Obraz 36" descr="1b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2847975"/>
          <a:ext cx="504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</xdr:row>
      <xdr:rowOff>47625</xdr:rowOff>
    </xdr:from>
    <xdr:to>
      <xdr:col>4</xdr:col>
      <xdr:colOff>733425</xdr:colOff>
      <xdr:row>10</xdr:row>
      <xdr:rowOff>257175</xdr:rowOff>
    </xdr:to>
    <xdr:pic>
      <xdr:nvPicPr>
        <xdr:cNvPr id="8" name="Obraz 37" descr="4b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62375" y="3819525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10</xdr:row>
      <xdr:rowOff>314325</xdr:rowOff>
    </xdr:from>
    <xdr:to>
      <xdr:col>4</xdr:col>
      <xdr:colOff>657225</xdr:colOff>
      <xdr:row>12</xdr:row>
      <xdr:rowOff>0</xdr:rowOff>
    </xdr:to>
    <xdr:pic>
      <xdr:nvPicPr>
        <xdr:cNvPr id="9" name="Obraz 38" descr="10b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52850" y="4581525"/>
          <a:ext cx="590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11</xdr:row>
      <xdr:rowOff>409575</xdr:rowOff>
    </xdr:from>
    <xdr:to>
      <xdr:col>4</xdr:col>
      <xdr:colOff>628650</xdr:colOff>
      <xdr:row>13</xdr:row>
      <xdr:rowOff>0</xdr:rowOff>
    </xdr:to>
    <xdr:pic>
      <xdr:nvPicPr>
        <xdr:cNvPr id="10" name="Obraz 39" descr="15b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90950" y="5172075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20</xdr:row>
      <xdr:rowOff>371475</xdr:rowOff>
    </xdr:from>
    <xdr:to>
      <xdr:col>4</xdr:col>
      <xdr:colOff>628650</xdr:colOff>
      <xdr:row>22</xdr:row>
      <xdr:rowOff>85725</xdr:rowOff>
    </xdr:to>
    <xdr:pic>
      <xdr:nvPicPr>
        <xdr:cNvPr id="11" name="Obraz 40" descr="3b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90950" y="9324975"/>
          <a:ext cx="523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18</xdr:row>
      <xdr:rowOff>95250</xdr:rowOff>
    </xdr:from>
    <xdr:to>
      <xdr:col>4</xdr:col>
      <xdr:colOff>676275</xdr:colOff>
      <xdr:row>20</xdr:row>
      <xdr:rowOff>266700</xdr:rowOff>
    </xdr:to>
    <xdr:pic>
      <xdr:nvPicPr>
        <xdr:cNvPr id="12" name="Obraz 41" descr="2bB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38575" y="8305800"/>
          <a:ext cx="523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685800</xdr:colOff>
      <xdr:row>22</xdr:row>
      <xdr:rowOff>600075</xdr:rowOff>
    </xdr:to>
    <xdr:pic>
      <xdr:nvPicPr>
        <xdr:cNvPr id="13" name="Obraz 42" descr="6b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57625" y="1001077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22</xdr:row>
      <xdr:rowOff>657225</xdr:rowOff>
    </xdr:from>
    <xdr:to>
      <xdr:col>4</xdr:col>
      <xdr:colOff>581025</xdr:colOff>
      <xdr:row>24</xdr:row>
      <xdr:rowOff>38100</xdr:rowOff>
    </xdr:to>
    <xdr:pic>
      <xdr:nvPicPr>
        <xdr:cNvPr id="14" name="Obraz 43" descr="13b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57625" y="10668000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47625</xdr:rowOff>
    </xdr:from>
    <xdr:to>
      <xdr:col>4</xdr:col>
      <xdr:colOff>533400</xdr:colOff>
      <xdr:row>24</xdr:row>
      <xdr:rowOff>657225</xdr:rowOff>
    </xdr:to>
    <xdr:pic>
      <xdr:nvPicPr>
        <xdr:cNvPr id="15" name="Obraz 44" descr="9b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00475" y="11210925"/>
          <a:ext cx="419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733425</xdr:rowOff>
    </xdr:from>
    <xdr:to>
      <xdr:col>4</xdr:col>
      <xdr:colOff>666750</xdr:colOff>
      <xdr:row>26</xdr:row>
      <xdr:rowOff>0</xdr:rowOff>
    </xdr:to>
    <xdr:pic>
      <xdr:nvPicPr>
        <xdr:cNvPr id="16" name="Obraz 45" descr="7b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00475" y="11896725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31</xdr:row>
      <xdr:rowOff>209550</xdr:rowOff>
    </xdr:from>
    <xdr:to>
      <xdr:col>4</xdr:col>
      <xdr:colOff>600075</xdr:colOff>
      <xdr:row>31</xdr:row>
      <xdr:rowOff>733425</xdr:rowOff>
    </xdr:to>
    <xdr:pic>
      <xdr:nvPicPr>
        <xdr:cNvPr id="17" name="Obraz 46" descr="8b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76675" y="1410652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32</xdr:row>
      <xdr:rowOff>47625</xdr:rowOff>
    </xdr:from>
    <xdr:to>
      <xdr:col>4</xdr:col>
      <xdr:colOff>495300</xdr:colOff>
      <xdr:row>32</xdr:row>
      <xdr:rowOff>495300</xdr:rowOff>
    </xdr:to>
    <xdr:pic>
      <xdr:nvPicPr>
        <xdr:cNvPr id="18" name="Obraz 47" descr="14b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57625" y="14678025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12</xdr:row>
      <xdr:rowOff>352425</xdr:rowOff>
    </xdr:from>
    <xdr:to>
      <xdr:col>4</xdr:col>
      <xdr:colOff>581025</xdr:colOff>
      <xdr:row>14</xdr:row>
      <xdr:rowOff>19050</xdr:rowOff>
    </xdr:to>
    <xdr:pic>
      <xdr:nvPicPr>
        <xdr:cNvPr id="19" name="Obraz 49" descr="12b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29050" y="5600700"/>
          <a:ext cx="438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14</xdr:row>
      <xdr:rowOff>0</xdr:rowOff>
    </xdr:from>
    <xdr:to>
      <xdr:col>4</xdr:col>
      <xdr:colOff>590550</xdr:colOff>
      <xdr:row>14</xdr:row>
      <xdr:rowOff>819150</xdr:rowOff>
    </xdr:to>
    <xdr:pic>
      <xdr:nvPicPr>
        <xdr:cNvPr id="20" name="Obraz 50" descr="11b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33825" y="6238875"/>
          <a:ext cx="342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35</xdr:row>
      <xdr:rowOff>66675</xdr:rowOff>
    </xdr:from>
    <xdr:to>
      <xdr:col>4</xdr:col>
      <xdr:colOff>695325</xdr:colOff>
      <xdr:row>37</xdr:row>
      <xdr:rowOff>352425</xdr:rowOff>
    </xdr:to>
    <xdr:pic>
      <xdr:nvPicPr>
        <xdr:cNvPr id="21" name="Obraz 57" descr="2bB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38575" y="15782925"/>
          <a:ext cx="542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38</xdr:row>
      <xdr:rowOff>561975</xdr:rowOff>
    </xdr:from>
    <xdr:to>
      <xdr:col>4</xdr:col>
      <xdr:colOff>695325</xdr:colOff>
      <xdr:row>40</xdr:row>
      <xdr:rowOff>28575</xdr:rowOff>
    </xdr:to>
    <xdr:pic>
      <xdr:nvPicPr>
        <xdr:cNvPr id="22" name="Obraz 58" descr="6b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76675" y="17392650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39</xdr:row>
      <xdr:rowOff>447675</xdr:rowOff>
    </xdr:from>
    <xdr:to>
      <xdr:col>4</xdr:col>
      <xdr:colOff>619125</xdr:colOff>
      <xdr:row>41</xdr:row>
      <xdr:rowOff>19050</xdr:rowOff>
    </xdr:to>
    <xdr:pic>
      <xdr:nvPicPr>
        <xdr:cNvPr id="23" name="Obraz 59" descr="13b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38575" y="17964150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41</xdr:row>
      <xdr:rowOff>47625</xdr:rowOff>
    </xdr:from>
    <xdr:to>
      <xdr:col>4</xdr:col>
      <xdr:colOff>533400</xdr:colOff>
      <xdr:row>41</xdr:row>
      <xdr:rowOff>657225</xdr:rowOff>
    </xdr:to>
    <xdr:pic>
      <xdr:nvPicPr>
        <xdr:cNvPr id="24" name="Obraz 60" descr="9b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00475" y="18554700"/>
          <a:ext cx="419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41</xdr:row>
      <xdr:rowOff>695325</xdr:rowOff>
    </xdr:from>
    <xdr:to>
      <xdr:col>4</xdr:col>
      <xdr:colOff>695325</xdr:colOff>
      <xdr:row>43</xdr:row>
      <xdr:rowOff>0</xdr:rowOff>
    </xdr:to>
    <xdr:pic>
      <xdr:nvPicPr>
        <xdr:cNvPr id="25" name="Obraz 61" descr="7b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00475" y="19202400"/>
          <a:ext cx="581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43</xdr:row>
      <xdr:rowOff>47625</xdr:rowOff>
    </xdr:from>
    <xdr:to>
      <xdr:col>4</xdr:col>
      <xdr:colOff>600075</xdr:colOff>
      <xdr:row>43</xdr:row>
      <xdr:rowOff>733425</xdr:rowOff>
    </xdr:to>
    <xdr:pic>
      <xdr:nvPicPr>
        <xdr:cNvPr id="26" name="Obraz 62" descr="8b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57625" y="19859625"/>
          <a:ext cx="428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37</xdr:row>
      <xdr:rowOff>371475</xdr:rowOff>
    </xdr:from>
    <xdr:to>
      <xdr:col>4</xdr:col>
      <xdr:colOff>628650</xdr:colOff>
      <xdr:row>39</xdr:row>
      <xdr:rowOff>47625</xdr:rowOff>
    </xdr:to>
    <xdr:pic>
      <xdr:nvPicPr>
        <xdr:cNvPr id="27" name="Obraz 40" descr="3b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90950" y="16830675"/>
          <a:ext cx="523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7"/>
  <sheetViews>
    <sheetView showGridLines="0" tabSelected="1" zoomScale="60" zoomScaleNormal="60" zoomScaleSheetLayoutView="50" workbookViewId="0" topLeftCell="A1">
      <selection activeCell="L8" sqref="L8"/>
    </sheetView>
  </sheetViews>
  <sheetFormatPr defaultColWidth="11.8515625" defaultRowHeight="12" customHeight="1"/>
  <cols>
    <col min="1" max="1" width="11.8515625" style="1" customWidth="1"/>
    <col min="2" max="2" width="15.28125" style="1" customWidth="1"/>
    <col min="3" max="3" width="10.7109375" style="1" customWidth="1"/>
    <col min="4" max="4" width="17.421875" style="1" customWidth="1"/>
    <col min="5" max="5" width="12.140625" style="1" customWidth="1"/>
    <col min="6" max="6" width="7.28125" style="1" customWidth="1"/>
    <col min="7" max="7" width="11.421875" style="1" customWidth="1"/>
    <col min="8" max="8" width="10.7109375" style="1" customWidth="1"/>
    <col min="9" max="9" width="16.8515625" style="1" customWidth="1"/>
    <col min="10" max="10" width="16.7109375" style="1" customWidth="1"/>
    <col min="11" max="11" width="9.140625" style="1" customWidth="1"/>
    <col min="12" max="12" width="16.28125" style="1" customWidth="1"/>
    <col min="13" max="14" width="16.140625" style="1" customWidth="1"/>
    <col min="15" max="15" width="22.57421875" style="1" customWidth="1"/>
    <col min="16" max="16384" width="11.8515625" style="1" customWidth="1"/>
  </cols>
  <sheetData>
    <row r="1" spans="2:15" ht="32.25" customHeight="1" thickBot="1">
      <c r="B1" s="101" t="s">
        <v>55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2:15" ht="26.25" customHeight="1">
      <c r="B2" s="159"/>
      <c r="C2" s="160"/>
      <c r="D2" s="160"/>
      <c r="E2" s="160"/>
      <c r="F2" s="160"/>
      <c r="G2" s="160"/>
      <c r="H2" s="110" t="s">
        <v>34</v>
      </c>
      <c r="I2" s="111"/>
      <c r="J2" s="118" t="s">
        <v>0</v>
      </c>
      <c r="K2" s="119"/>
      <c r="L2" s="120"/>
      <c r="M2" s="124" t="s">
        <v>33</v>
      </c>
      <c r="N2" s="119"/>
      <c r="O2" s="125"/>
    </row>
    <row r="3" spans="2:15" ht="24" customHeight="1">
      <c r="B3" s="161"/>
      <c r="C3" s="162"/>
      <c r="D3" s="162"/>
      <c r="E3" s="162"/>
      <c r="F3" s="162"/>
      <c r="G3" s="162"/>
      <c r="H3" s="112"/>
      <c r="I3" s="113"/>
      <c r="J3" s="81"/>
      <c r="K3" s="82"/>
      <c r="L3" s="83"/>
      <c r="M3" s="82"/>
      <c r="N3" s="82"/>
      <c r="O3" s="126"/>
    </row>
    <row r="4" spans="2:15" ht="30" customHeight="1">
      <c r="B4" s="161"/>
      <c r="C4" s="162"/>
      <c r="D4" s="162"/>
      <c r="E4" s="162"/>
      <c r="F4" s="162"/>
      <c r="G4" s="162"/>
      <c r="H4" s="114"/>
      <c r="I4" s="115"/>
      <c r="J4" s="84"/>
      <c r="K4" s="85"/>
      <c r="L4" s="86"/>
      <c r="M4" s="85"/>
      <c r="N4" s="85"/>
      <c r="O4" s="127"/>
    </row>
    <row r="5" spans="2:15" ht="26.25" customHeight="1" thickBot="1">
      <c r="B5" s="161"/>
      <c r="C5" s="162"/>
      <c r="D5" s="162"/>
      <c r="E5" s="162"/>
      <c r="F5" s="162"/>
      <c r="G5" s="162"/>
      <c r="H5" s="116"/>
      <c r="I5" s="117"/>
      <c r="J5" s="87"/>
      <c r="K5" s="88"/>
      <c r="L5" s="89"/>
      <c r="M5" s="88"/>
      <c r="N5" s="88"/>
      <c r="O5" s="128"/>
    </row>
    <row r="6" spans="2:15" ht="33.75" customHeight="1" thickBot="1">
      <c r="B6" s="163"/>
      <c r="C6" s="164"/>
      <c r="D6" s="164"/>
      <c r="E6" s="164"/>
      <c r="F6" s="164"/>
      <c r="G6" s="164"/>
      <c r="H6" s="102" t="s">
        <v>47</v>
      </c>
      <c r="I6" s="103"/>
      <c r="J6" s="104"/>
      <c r="K6" s="24" t="s">
        <v>6</v>
      </c>
      <c r="L6" s="105" t="s">
        <v>43</v>
      </c>
      <c r="M6" s="106"/>
      <c r="N6" s="107"/>
      <c r="O6" s="108" t="s">
        <v>8</v>
      </c>
    </row>
    <row r="7" spans="2:15" ht="46.5" customHeight="1" thickBot="1">
      <c r="B7" s="121" t="s">
        <v>1</v>
      </c>
      <c r="C7" s="122"/>
      <c r="D7" s="122"/>
      <c r="E7" s="123"/>
      <c r="F7" s="75" t="s">
        <v>2</v>
      </c>
      <c r="G7" s="75" t="s">
        <v>3</v>
      </c>
      <c r="H7" s="75" t="s">
        <v>30</v>
      </c>
      <c r="I7" s="75" t="s">
        <v>4</v>
      </c>
      <c r="J7" s="75" t="s">
        <v>5</v>
      </c>
      <c r="K7" s="3">
        <v>0.5</v>
      </c>
      <c r="L7" s="71" t="s">
        <v>7</v>
      </c>
      <c r="M7" s="72" t="s">
        <v>41</v>
      </c>
      <c r="N7" s="73" t="s">
        <v>51</v>
      </c>
      <c r="O7" s="109"/>
    </row>
    <row r="8" spans="2:15" ht="39" customHeight="1">
      <c r="B8" s="138" t="s">
        <v>9</v>
      </c>
      <c r="C8" s="139"/>
      <c r="D8" s="76" t="s">
        <v>10</v>
      </c>
      <c r="E8" s="166"/>
      <c r="F8" s="168" t="s">
        <v>11</v>
      </c>
      <c r="G8" s="168" t="s">
        <v>13</v>
      </c>
      <c r="H8" s="157">
        <v>5</v>
      </c>
      <c r="I8" s="54">
        <v>118.34</v>
      </c>
      <c r="J8" s="55">
        <f>I8-(I8*K7)</f>
        <v>59.17</v>
      </c>
      <c r="K8" s="15">
        <f>$K$7</f>
        <v>0.5</v>
      </c>
      <c r="L8" s="16"/>
      <c r="M8" s="16"/>
      <c r="N8" s="16"/>
      <c r="O8" s="46">
        <f aca="true" t="shared" si="0" ref="O8:O15">SUMIF(L8:N8,"&gt;0")*J8</f>
        <v>0</v>
      </c>
    </row>
    <row r="9" spans="2:15" ht="39" customHeight="1">
      <c r="B9" s="142"/>
      <c r="C9" s="143"/>
      <c r="D9" s="77" t="s">
        <v>12</v>
      </c>
      <c r="E9" s="167"/>
      <c r="F9" s="169"/>
      <c r="G9" s="169"/>
      <c r="H9" s="158"/>
      <c r="I9" s="56">
        <v>157.79</v>
      </c>
      <c r="J9" s="57">
        <f aca="true" t="shared" si="1" ref="J9:J33">I9-(I9*K9)</f>
        <v>78.895</v>
      </c>
      <c r="K9" s="17">
        <f aca="true" t="shared" si="2" ref="K9:K22">$K$7</f>
        <v>0.5</v>
      </c>
      <c r="L9" s="18"/>
      <c r="M9" s="18"/>
      <c r="N9" s="18"/>
      <c r="O9" s="47">
        <f t="shared" si="0"/>
        <v>0</v>
      </c>
    </row>
    <row r="10" spans="2:15" ht="39" customHeight="1">
      <c r="B10" s="130" t="s">
        <v>35</v>
      </c>
      <c r="C10" s="131"/>
      <c r="D10" s="165"/>
      <c r="E10" s="170"/>
      <c r="F10" s="19" t="s">
        <v>11</v>
      </c>
      <c r="G10" s="21" t="s">
        <v>13</v>
      </c>
      <c r="H10" s="11">
        <v>10</v>
      </c>
      <c r="I10" s="58">
        <v>128.44</v>
      </c>
      <c r="J10" s="59">
        <f t="shared" si="1"/>
        <v>64.22</v>
      </c>
      <c r="K10" s="17">
        <f t="shared" si="2"/>
        <v>0.5</v>
      </c>
      <c r="L10" s="18"/>
      <c r="M10" s="18"/>
      <c r="N10" s="18"/>
      <c r="O10" s="47">
        <f t="shared" si="0"/>
        <v>0</v>
      </c>
    </row>
    <row r="11" spans="2:15" ht="39" customHeight="1">
      <c r="B11" s="130" t="s">
        <v>36</v>
      </c>
      <c r="C11" s="131"/>
      <c r="D11" s="165"/>
      <c r="E11" s="171"/>
      <c r="F11" s="19" t="s">
        <v>11</v>
      </c>
      <c r="G11" s="21" t="s">
        <v>13</v>
      </c>
      <c r="H11" s="11">
        <v>10</v>
      </c>
      <c r="I11" s="58">
        <v>128.44</v>
      </c>
      <c r="J11" s="59">
        <f t="shared" si="1"/>
        <v>64.22</v>
      </c>
      <c r="K11" s="17">
        <f t="shared" si="2"/>
        <v>0.5</v>
      </c>
      <c r="L11" s="18"/>
      <c r="M11" s="18"/>
      <c r="N11" s="18"/>
      <c r="O11" s="47">
        <f t="shared" si="0"/>
        <v>0</v>
      </c>
    </row>
    <row r="12" spans="2:15" ht="38.25" customHeight="1">
      <c r="B12" s="130" t="s">
        <v>39</v>
      </c>
      <c r="C12" s="131"/>
      <c r="D12" s="132"/>
      <c r="E12" s="12"/>
      <c r="F12" s="14" t="s">
        <v>11</v>
      </c>
      <c r="G12" s="21" t="s">
        <v>13</v>
      </c>
      <c r="H12" s="11">
        <v>50</v>
      </c>
      <c r="I12" s="58">
        <v>38.07</v>
      </c>
      <c r="J12" s="59">
        <f t="shared" si="1"/>
        <v>19.035</v>
      </c>
      <c r="K12" s="17">
        <f t="shared" si="2"/>
        <v>0.5</v>
      </c>
      <c r="L12" s="18"/>
      <c r="M12" s="18"/>
      <c r="N12" s="18"/>
      <c r="O12" s="47">
        <f t="shared" si="0"/>
        <v>0</v>
      </c>
    </row>
    <row r="13" spans="2:15" ht="39" customHeight="1">
      <c r="B13" s="130" t="s">
        <v>14</v>
      </c>
      <c r="C13" s="131"/>
      <c r="D13" s="132"/>
      <c r="E13" s="12"/>
      <c r="F13" s="14" t="s">
        <v>11</v>
      </c>
      <c r="G13" s="21" t="s">
        <v>13</v>
      </c>
      <c r="H13" s="11">
        <v>50</v>
      </c>
      <c r="I13" s="58">
        <v>31.19</v>
      </c>
      <c r="J13" s="59">
        <f t="shared" si="1"/>
        <v>15.595</v>
      </c>
      <c r="K13" s="17">
        <f t="shared" si="2"/>
        <v>0.5</v>
      </c>
      <c r="L13" s="18"/>
      <c r="M13" s="18"/>
      <c r="N13" s="18"/>
      <c r="O13" s="47">
        <f t="shared" si="0"/>
        <v>0</v>
      </c>
    </row>
    <row r="14" spans="2:15" ht="39" customHeight="1">
      <c r="B14" s="130" t="s">
        <v>44</v>
      </c>
      <c r="C14" s="131"/>
      <c r="D14" s="132"/>
      <c r="E14" s="12"/>
      <c r="F14" s="14" t="s">
        <v>11</v>
      </c>
      <c r="G14" s="21" t="s">
        <v>13</v>
      </c>
      <c r="H14" s="11">
        <v>80</v>
      </c>
      <c r="I14" s="58">
        <v>24.5</v>
      </c>
      <c r="J14" s="59">
        <f t="shared" si="1"/>
        <v>12.25</v>
      </c>
      <c r="K14" s="17">
        <f t="shared" si="2"/>
        <v>0.5</v>
      </c>
      <c r="L14" s="18"/>
      <c r="M14" s="18"/>
      <c r="N14" s="18"/>
      <c r="O14" s="47">
        <f t="shared" si="0"/>
        <v>0</v>
      </c>
    </row>
    <row r="15" spans="2:15" ht="67.5" customHeight="1" thickBot="1">
      <c r="B15" s="149" t="s">
        <v>48</v>
      </c>
      <c r="C15" s="150"/>
      <c r="D15" s="151"/>
      <c r="E15" s="25"/>
      <c r="F15" s="26" t="s">
        <v>11</v>
      </c>
      <c r="G15" s="27" t="s">
        <v>13</v>
      </c>
      <c r="H15" s="28">
        <v>50</v>
      </c>
      <c r="I15" s="61">
        <v>24.8</v>
      </c>
      <c r="J15" s="62">
        <f t="shared" si="1"/>
        <v>12.4</v>
      </c>
      <c r="K15" s="17">
        <f t="shared" si="2"/>
        <v>0.5</v>
      </c>
      <c r="L15" s="29"/>
      <c r="M15" s="29"/>
      <c r="N15" s="29"/>
      <c r="O15" s="48">
        <f t="shared" si="0"/>
        <v>0</v>
      </c>
    </row>
    <row r="16" spans="2:15" ht="6.75" customHeight="1" thickBot="1"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9">
        <f>SUM(O8:O15)</f>
        <v>0</v>
      </c>
    </row>
    <row r="17" spans="2:15" ht="33" customHeight="1" thickBot="1">
      <c r="B17" s="9"/>
      <c r="C17" s="10"/>
      <c r="D17" s="10"/>
      <c r="E17" s="10"/>
      <c r="F17" s="10"/>
      <c r="G17" s="10"/>
      <c r="H17" s="96" t="s">
        <v>46</v>
      </c>
      <c r="I17" s="152"/>
      <c r="J17" s="153"/>
      <c r="K17" s="74"/>
      <c r="L17" s="106" t="s">
        <v>43</v>
      </c>
      <c r="M17" s="106"/>
      <c r="N17" s="107"/>
      <c r="O17" s="100"/>
    </row>
    <row r="18" spans="2:15" ht="48" customHeight="1" thickBot="1">
      <c r="B18" s="154" t="s">
        <v>1</v>
      </c>
      <c r="C18" s="155"/>
      <c r="D18" s="155"/>
      <c r="E18" s="156"/>
      <c r="F18" s="44" t="s">
        <v>2</v>
      </c>
      <c r="G18" s="44" t="s">
        <v>3</v>
      </c>
      <c r="H18" s="44" t="s">
        <v>30</v>
      </c>
      <c r="I18" s="44" t="s">
        <v>4</v>
      </c>
      <c r="J18" s="44" t="s">
        <v>5</v>
      </c>
      <c r="K18" s="23" t="s">
        <v>6</v>
      </c>
      <c r="L18" s="71" t="s">
        <v>7</v>
      </c>
      <c r="M18" s="72" t="s">
        <v>41</v>
      </c>
      <c r="N18" s="78" t="s">
        <v>51</v>
      </c>
      <c r="O18" s="45"/>
    </row>
    <row r="19" spans="2:15" ht="29.25" customHeight="1">
      <c r="B19" s="138" t="s">
        <v>31</v>
      </c>
      <c r="C19" s="139"/>
      <c r="D19" s="52" t="s">
        <v>15</v>
      </c>
      <c r="E19" s="129"/>
      <c r="F19" s="90" t="s">
        <v>11</v>
      </c>
      <c r="G19" s="90" t="s">
        <v>16</v>
      </c>
      <c r="H19" s="13">
        <v>1</v>
      </c>
      <c r="I19" s="63">
        <v>172.47</v>
      </c>
      <c r="J19" s="64">
        <f t="shared" si="1"/>
        <v>86.235</v>
      </c>
      <c r="K19" s="17">
        <f aca="true" t="shared" si="3" ref="K19:K33">$K$7</f>
        <v>0.5</v>
      </c>
      <c r="L19" s="18"/>
      <c r="M19" s="18"/>
      <c r="N19" s="79"/>
      <c r="O19" s="49">
        <f aca="true" t="shared" si="4" ref="O19:O33">SUMIF(L19:N19,"&gt;0")*J19</f>
        <v>0</v>
      </c>
    </row>
    <row r="20" spans="2:15" ht="29.25" customHeight="1">
      <c r="B20" s="140"/>
      <c r="C20" s="141"/>
      <c r="D20" s="53" t="s">
        <v>17</v>
      </c>
      <c r="E20" s="129"/>
      <c r="F20" s="91"/>
      <c r="G20" s="91"/>
      <c r="H20" s="11">
        <v>1</v>
      </c>
      <c r="I20" s="58">
        <v>129.35</v>
      </c>
      <c r="J20" s="59">
        <f t="shared" si="1"/>
        <v>64.675</v>
      </c>
      <c r="K20" s="17">
        <f t="shared" si="3"/>
        <v>0.5</v>
      </c>
      <c r="L20" s="18"/>
      <c r="M20" s="18"/>
      <c r="N20" s="79"/>
      <c r="O20" s="49">
        <f t="shared" si="4"/>
        <v>0</v>
      </c>
    </row>
    <row r="21" spans="2:15" ht="29.25" customHeight="1">
      <c r="B21" s="142"/>
      <c r="C21" s="143"/>
      <c r="D21" s="53" t="s">
        <v>18</v>
      </c>
      <c r="E21" s="129"/>
      <c r="F21" s="91"/>
      <c r="G21" s="91"/>
      <c r="H21" s="11">
        <v>1</v>
      </c>
      <c r="I21" s="58">
        <v>43.12</v>
      </c>
      <c r="J21" s="59">
        <f t="shared" si="1"/>
        <v>21.56</v>
      </c>
      <c r="K21" s="17">
        <f t="shared" si="3"/>
        <v>0.5</v>
      </c>
      <c r="L21" s="18"/>
      <c r="M21" s="18"/>
      <c r="N21" s="79"/>
      <c r="O21" s="49">
        <f t="shared" si="4"/>
        <v>0</v>
      </c>
    </row>
    <row r="22" spans="2:15" ht="54" customHeight="1">
      <c r="B22" s="130" t="s">
        <v>52</v>
      </c>
      <c r="C22" s="131"/>
      <c r="D22" s="132"/>
      <c r="E22" s="12"/>
      <c r="F22" s="14" t="s">
        <v>11</v>
      </c>
      <c r="G22" s="21" t="s">
        <v>13</v>
      </c>
      <c r="H22" s="11">
        <v>20</v>
      </c>
      <c r="I22" s="58">
        <v>55.5</v>
      </c>
      <c r="J22" s="59">
        <f>I22-(I22*K22)</f>
        <v>27.75</v>
      </c>
      <c r="K22" s="17">
        <f t="shared" si="2"/>
        <v>0.5</v>
      </c>
      <c r="L22" s="18"/>
      <c r="M22" s="18"/>
      <c r="N22" s="79"/>
      <c r="O22" s="49">
        <f>SUMIF(L22:N22,"&gt;0")*J22</f>
        <v>0</v>
      </c>
    </row>
    <row r="23" spans="2:15" ht="51.75" customHeight="1">
      <c r="B23" s="130" t="s">
        <v>38</v>
      </c>
      <c r="C23" s="131"/>
      <c r="D23" s="132"/>
      <c r="E23" s="20"/>
      <c r="F23" s="14" t="s">
        <v>11</v>
      </c>
      <c r="G23" s="14" t="s">
        <v>16</v>
      </c>
      <c r="H23" s="11">
        <v>15</v>
      </c>
      <c r="I23" s="58">
        <v>41.15</v>
      </c>
      <c r="J23" s="59">
        <f t="shared" si="1"/>
        <v>20.575</v>
      </c>
      <c r="K23" s="17">
        <f t="shared" si="3"/>
        <v>0.5</v>
      </c>
      <c r="L23" s="18"/>
      <c r="M23" s="18"/>
      <c r="N23" s="79"/>
      <c r="O23" s="49">
        <f t="shared" si="4"/>
        <v>0</v>
      </c>
    </row>
    <row r="24" spans="2:15" ht="39" customHeight="1">
      <c r="B24" s="130" t="s">
        <v>19</v>
      </c>
      <c r="C24" s="131"/>
      <c r="D24" s="132"/>
      <c r="E24" s="20"/>
      <c r="F24" s="14" t="s">
        <v>11</v>
      </c>
      <c r="G24" s="14" t="s">
        <v>16</v>
      </c>
      <c r="H24" s="11">
        <v>100</v>
      </c>
      <c r="I24" s="58">
        <v>17.34</v>
      </c>
      <c r="J24" s="59">
        <f t="shared" si="1"/>
        <v>8.67</v>
      </c>
      <c r="K24" s="17">
        <f t="shared" si="3"/>
        <v>0.5</v>
      </c>
      <c r="L24" s="18"/>
      <c r="M24" s="18"/>
      <c r="N24" s="79"/>
      <c r="O24" s="49">
        <f t="shared" si="4"/>
        <v>0</v>
      </c>
    </row>
    <row r="25" spans="2:15" ht="57.75" customHeight="1">
      <c r="B25" s="130" t="s">
        <v>20</v>
      </c>
      <c r="C25" s="131"/>
      <c r="D25" s="132"/>
      <c r="E25" s="20"/>
      <c r="F25" s="14" t="s">
        <v>11</v>
      </c>
      <c r="G25" s="14" t="s">
        <v>16</v>
      </c>
      <c r="H25" s="11">
        <v>6</v>
      </c>
      <c r="I25" s="58">
        <v>229.2</v>
      </c>
      <c r="J25" s="59">
        <f t="shared" si="1"/>
        <v>114.6</v>
      </c>
      <c r="K25" s="17">
        <f t="shared" si="3"/>
        <v>0.5</v>
      </c>
      <c r="L25" s="18"/>
      <c r="M25" s="18"/>
      <c r="N25" s="79"/>
      <c r="O25" s="49">
        <f t="shared" si="4"/>
        <v>0</v>
      </c>
    </row>
    <row r="26" spans="2:15" ht="45" customHeight="1">
      <c r="B26" s="130" t="s">
        <v>37</v>
      </c>
      <c r="C26" s="131"/>
      <c r="D26" s="132"/>
      <c r="E26" s="20"/>
      <c r="F26" s="14" t="s">
        <v>11</v>
      </c>
      <c r="G26" s="14" t="s">
        <v>16</v>
      </c>
      <c r="H26" s="11">
        <v>15</v>
      </c>
      <c r="I26" s="58">
        <v>52.62</v>
      </c>
      <c r="J26" s="59">
        <f t="shared" si="1"/>
        <v>26.31</v>
      </c>
      <c r="K26" s="17">
        <f t="shared" si="3"/>
        <v>0.5</v>
      </c>
      <c r="L26" s="18"/>
      <c r="M26" s="18"/>
      <c r="N26" s="79"/>
      <c r="O26" s="49">
        <f t="shared" si="4"/>
        <v>0</v>
      </c>
    </row>
    <row r="27" spans="2:15" ht="19.5" customHeight="1">
      <c r="B27" s="181" t="s">
        <v>21</v>
      </c>
      <c r="C27" s="182"/>
      <c r="D27" s="183"/>
      <c r="E27" s="172"/>
      <c r="F27" s="14" t="s">
        <v>11</v>
      </c>
      <c r="G27" s="14" t="s">
        <v>22</v>
      </c>
      <c r="H27" s="11">
        <v>1</v>
      </c>
      <c r="I27" s="60">
        <v>3.74</v>
      </c>
      <c r="J27" s="59">
        <f t="shared" si="1"/>
        <v>1.87</v>
      </c>
      <c r="K27" s="17">
        <f t="shared" si="3"/>
        <v>0.5</v>
      </c>
      <c r="L27" s="18"/>
      <c r="M27" s="18"/>
      <c r="N27" s="79"/>
      <c r="O27" s="49">
        <f t="shared" si="4"/>
        <v>0</v>
      </c>
    </row>
    <row r="28" spans="2:15" ht="19.5" customHeight="1">
      <c r="B28" s="140"/>
      <c r="C28" s="184"/>
      <c r="D28" s="141"/>
      <c r="E28" s="173"/>
      <c r="F28" s="14" t="s">
        <v>11</v>
      </c>
      <c r="G28" s="14" t="s">
        <v>23</v>
      </c>
      <c r="H28" s="11">
        <v>1</v>
      </c>
      <c r="I28" s="60">
        <v>4.7</v>
      </c>
      <c r="J28" s="59">
        <f t="shared" si="1"/>
        <v>2.35</v>
      </c>
      <c r="K28" s="17">
        <f t="shared" si="3"/>
        <v>0.5</v>
      </c>
      <c r="L28" s="18"/>
      <c r="M28" s="18"/>
      <c r="N28" s="79"/>
      <c r="O28" s="49">
        <f t="shared" si="4"/>
        <v>0</v>
      </c>
    </row>
    <row r="29" spans="2:15" ht="19.5" customHeight="1">
      <c r="B29" s="140"/>
      <c r="C29" s="184"/>
      <c r="D29" s="141"/>
      <c r="E29" s="173"/>
      <c r="F29" s="14" t="s">
        <v>11</v>
      </c>
      <c r="G29" s="14" t="s">
        <v>24</v>
      </c>
      <c r="H29" s="11">
        <v>1</v>
      </c>
      <c r="I29" s="60">
        <v>5.72</v>
      </c>
      <c r="J29" s="59">
        <f t="shared" si="1"/>
        <v>2.86</v>
      </c>
      <c r="K29" s="17">
        <f t="shared" si="3"/>
        <v>0.5</v>
      </c>
      <c r="L29" s="18"/>
      <c r="M29" s="18"/>
      <c r="N29" s="79"/>
      <c r="O29" s="49">
        <f t="shared" si="4"/>
        <v>0</v>
      </c>
    </row>
    <row r="30" spans="2:15" ht="19.5" customHeight="1">
      <c r="B30" s="142"/>
      <c r="C30" s="185"/>
      <c r="D30" s="143"/>
      <c r="E30" s="174"/>
      <c r="F30" s="14" t="s">
        <v>11</v>
      </c>
      <c r="G30" s="14" t="s">
        <v>25</v>
      </c>
      <c r="H30" s="11">
        <v>1</v>
      </c>
      <c r="I30" s="60">
        <v>6.2</v>
      </c>
      <c r="J30" s="59">
        <f t="shared" si="1"/>
        <v>3.1</v>
      </c>
      <c r="K30" s="17">
        <f t="shared" si="3"/>
        <v>0.5</v>
      </c>
      <c r="L30" s="18"/>
      <c r="M30" s="18"/>
      <c r="N30" s="79"/>
      <c r="O30" s="49">
        <f t="shared" si="4"/>
        <v>0</v>
      </c>
    </row>
    <row r="31" spans="2:15" ht="34.5" customHeight="1">
      <c r="B31" s="130" t="s">
        <v>26</v>
      </c>
      <c r="C31" s="131"/>
      <c r="D31" s="132"/>
      <c r="E31" s="20"/>
      <c r="F31" s="14" t="s">
        <v>11</v>
      </c>
      <c r="G31" s="14" t="s">
        <v>27</v>
      </c>
      <c r="H31" s="11">
        <v>1</v>
      </c>
      <c r="I31" s="60">
        <v>1.82</v>
      </c>
      <c r="J31" s="59">
        <f t="shared" si="1"/>
        <v>0.91</v>
      </c>
      <c r="K31" s="17">
        <f t="shared" si="3"/>
        <v>0.5</v>
      </c>
      <c r="L31" s="18"/>
      <c r="M31" s="18"/>
      <c r="N31" s="79"/>
      <c r="O31" s="49">
        <f t="shared" si="4"/>
        <v>0</v>
      </c>
    </row>
    <row r="32" spans="2:15" ht="57.75" customHeight="1">
      <c r="B32" s="130" t="s">
        <v>28</v>
      </c>
      <c r="C32" s="131"/>
      <c r="D32" s="132"/>
      <c r="E32" s="20"/>
      <c r="F32" s="14" t="s">
        <v>11</v>
      </c>
      <c r="G32" s="14" t="s">
        <v>16</v>
      </c>
      <c r="H32" s="11">
        <v>4</v>
      </c>
      <c r="I32" s="58">
        <v>178.43</v>
      </c>
      <c r="J32" s="59">
        <f t="shared" si="1"/>
        <v>89.215</v>
      </c>
      <c r="K32" s="17">
        <f t="shared" si="3"/>
        <v>0.5</v>
      </c>
      <c r="L32" s="18"/>
      <c r="M32" s="18"/>
      <c r="N32" s="79"/>
      <c r="O32" s="49">
        <f t="shared" si="4"/>
        <v>0</v>
      </c>
    </row>
    <row r="33" spans="2:15" ht="45.75" customHeight="1" thickBot="1">
      <c r="B33" s="178" t="s">
        <v>29</v>
      </c>
      <c r="C33" s="179"/>
      <c r="D33" s="180"/>
      <c r="E33" s="30"/>
      <c r="F33" s="31" t="s">
        <v>11</v>
      </c>
      <c r="G33" s="31" t="s">
        <v>27</v>
      </c>
      <c r="H33" s="32">
        <v>250</v>
      </c>
      <c r="I33" s="65">
        <v>24.3</v>
      </c>
      <c r="J33" s="66">
        <f t="shared" si="1"/>
        <v>12.15</v>
      </c>
      <c r="K33" s="33">
        <f t="shared" si="3"/>
        <v>0.5</v>
      </c>
      <c r="L33" s="29"/>
      <c r="M33" s="29"/>
      <c r="N33" s="80"/>
      <c r="O33" s="50">
        <f t="shared" si="4"/>
        <v>0</v>
      </c>
    </row>
    <row r="34" spans="2:15" ht="6.75" customHeight="1" thickBot="1"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4">
        <f>SUM(O19:O33)</f>
        <v>0</v>
      </c>
    </row>
    <row r="35" spans="2:15" ht="33" customHeight="1" thickBot="1">
      <c r="B35" s="9"/>
      <c r="C35" s="10"/>
      <c r="D35" s="10"/>
      <c r="E35" s="10"/>
      <c r="F35" s="10"/>
      <c r="G35" s="10"/>
      <c r="H35" s="96" t="s">
        <v>45</v>
      </c>
      <c r="I35" s="97"/>
      <c r="J35" s="98"/>
      <c r="K35" s="74"/>
      <c r="L35" s="106" t="s">
        <v>43</v>
      </c>
      <c r="M35" s="106"/>
      <c r="N35" s="107"/>
      <c r="O35" s="95"/>
    </row>
    <row r="36" spans="2:15" ht="29.25" customHeight="1">
      <c r="B36" s="138" t="s">
        <v>31</v>
      </c>
      <c r="C36" s="139"/>
      <c r="D36" s="52" t="s">
        <v>15</v>
      </c>
      <c r="E36" s="133"/>
      <c r="F36" s="134" t="s">
        <v>11</v>
      </c>
      <c r="G36" s="134" t="s">
        <v>42</v>
      </c>
      <c r="H36" s="34">
        <v>1</v>
      </c>
      <c r="I36" s="67">
        <v>225.68</v>
      </c>
      <c r="J36" s="68">
        <f aca="true" t="shared" si="5" ref="J36:J44">I36-(I36*K36)</f>
        <v>112.84</v>
      </c>
      <c r="K36" s="35">
        <f aca="true" t="shared" si="6" ref="K36:K44">$K$7</f>
        <v>0.5</v>
      </c>
      <c r="L36" s="16"/>
      <c r="M36" s="16"/>
      <c r="N36" s="36"/>
      <c r="O36" s="51">
        <f aca="true" t="shared" si="7" ref="O36:O44">SUMIF(L36:N36,"&gt;0")*J36</f>
        <v>0</v>
      </c>
    </row>
    <row r="37" spans="2:15" ht="29.25" customHeight="1">
      <c r="B37" s="140"/>
      <c r="C37" s="141"/>
      <c r="D37" s="53" t="s">
        <v>17</v>
      </c>
      <c r="E37" s="129"/>
      <c r="F37" s="91"/>
      <c r="G37" s="91"/>
      <c r="H37" s="11">
        <v>1</v>
      </c>
      <c r="I37" s="58">
        <v>169.26</v>
      </c>
      <c r="J37" s="59">
        <f t="shared" si="5"/>
        <v>84.63</v>
      </c>
      <c r="K37" s="17">
        <f t="shared" si="6"/>
        <v>0.5</v>
      </c>
      <c r="L37" s="18"/>
      <c r="M37" s="18"/>
      <c r="N37" s="37"/>
      <c r="O37" s="49">
        <f t="shared" si="7"/>
        <v>0</v>
      </c>
    </row>
    <row r="38" spans="2:15" ht="29.25" customHeight="1">
      <c r="B38" s="142"/>
      <c r="C38" s="143"/>
      <c r="D38" s="53" t="s">
        <v>18</v>
      </c>
      <c r="E38" s="129"/>
      <c r="F38" s="91"/>
      <c r="G38" s="91"/>
      <c r="H38" s="11">
        <v>1</v>
      </c>
      <c r="I38" s="58">
        <v>56.42</v>
      </c>
      <c r="J38" s="59">
        <f t="shared" si="5"/>
        <v>28.21</v>
      </c>
      <c r="K38" s="17">
        <f t="shared" si="6"/>
        <v>0.5</v>
      </c>
      <c r="L38" s="18"/>
      <c r="M38" s="18"/>
      <c r="N38" s="37"/>
      <c r="O38" s="49">
        <f t="shared" si="7"/>
        <v>0</v>
      </c>
    </row>
    <row r="39" spans="2:15" ht="54" customHeight="1">
      <c r="B39" s="130" t="s">
        <v>53</v>
      </c>
      <c r="C39" s="131"/>
      <c r="D39" s="132"/>
      <c r="E39" s="12"/>
      <c r="F39" s="22" t="s">
        <v>11</v>
      </c>
      <c r="G39" s="22" t="s">
        <v>13</v>
      </c>
      <c r="H39" s="11">
        <v>20</v>
      </c>
      <c r="I39" s="58">
        <v>56.66</v>
      </c>
      <c r="J39" s="59">
        <f t="shared" si="5"/>
        <v>28.33</v>
      </c>
      <c r="K39" s="17">
        <f t="shared" si="6"/>
        <v>0.5</v>
      </c>
      <c r="L39" s="18"/>
      <c r="M39" s="18"/>
      <c r="N39" s="37"/>
      <c r="O39" s="49">
        <f t="shared" si="7"/>
        <v>0</v>
      </c>
    </row>
    <row r="40" spans="2:15" ht="39" customHeight="1">
      <c r="B40" s="130" t="s">
        <v>38</v>
      </c>
      <c r="C40" s="131"/>
      <c r="D40" s="132"/>
      <c r="E40" s="20"/>
      <c r="F40" s="22" t="s">
        <v>11</v>
      </c>
      <c r="G40" s="22" t="s">
        <v>42</v>
      </c>
      <c r="H40" s="11">
        <v>8</v>
      </c>
      <c r="I40" s="58">
        <v>63.76</v>
      </c>
      <c r="J40" s="59">
        <f t="shared" si="5"/>
        <v>31.88</v>
      </c>
      <c r="K40" s="17">
        <f t="shared" si="6"/>
        <v>0.5</v>
      </c>
      <c r="L40" s="18"/>
      <c r="M40" s="18"/>
      <c r="N40" s="37"/>
      <c r="O40" s="49">
        <f t="shared" si="7"/>
        <v>0</v>
      </c>
    </row>
    <row r="41" spans="2:15" ht="39" customHeight="1">
      <c r="B41" s="130" t="s">
        <v>19</v>
      </c>
      <c r="C41" s="131"/>
      <c r="D41" s="132"/>
      <c r="E41" s="20"/>
      <c r="F41" s="22" t="s">
        <v>11</v>
      </c>
      <c r="G41" s="22" t="s">
        <v>42</v>
      </c>
      <c r="H41" s="11">
        <v>100</v>
      </c>
      <c r="I41" s="58">
        <v>18.95</v>
      </c>
      <c r="J41" s="59">
        <f t="shared" si="5"/>
        <v>9.475</v>
      </c>
      <c r="K41" s="17">
        <f t="shared" si="6"/>
        <v>0.5</v>
      </c>
      <c r="L41" s="18"/>
      <c r="M41" s="18"/>
      <c r="N41" s="37"/>
      <c r="O41" s="49">
        <f t="shared" si="7"/>
        <v>0</v>
      </c>
    </row>
    <row r="42" spans="2:15" ht="57.75" customHeight="1">
      <c r="B42" s="130" t="s">
        <v>20</v>
      </c>
      <c r="C42" s="131"/>
      <c r="D42" s="132"/>
      <c r="E42" s="20"/>
      <c r="F42" s="22" t="s">
        <v>11</v>
      </c>
      <c r="G42" s="22" t="s">
        <v>42</v>
      </c>
      <c r="H42" s="11">
        <v>4</v>
      </c>
      <c r="I42" s="58">
        <v>261.46</v>
      </c>
      <c r="J42" s="59">
        <f t="shared" si="5"/>
        <v>130.73</v>
      </c>
      <c r="K42" s="17">
        <f t="shared" si="6"/>
        <v>0.5</v>
      </c>
      <c r="L42" s="18"/>
      <c r="M42" s="18"/>
      <c r="N42" s="37"/>
      <c r="O42" s="49">
        <f t="shared" si="7"/>
        <v>0</v>
      </c>
    </row>
    <row r="43" spans="2:15" ht="45" customHeight="1">
      <c r="B43" s="130" t="s">
        <v>37</v>
      </c>
      <c r="C43" s="131"/>
      <c r="D43" s="132"/>
      <c r="E43" s="20"/>
      <c r="F43" s="22" t="s">
        <v>11</v>
      </c>
      <c r="G43" s="22" t="s">
        <v>42</v>
      </c>
      <c r="H43" s="11">
        <v>8</v>
      </c>
      <c r="I43" s="58">
        <v>75.23</v>
      </c>
      <c r="J43" s="59">
        <f t="shared" si="5"/>
        <v>37.615</v>
      </c>
      <c r="K43" s="17">
        <f t="shared" si="6"/>
        <v>0.5</v>
      </c>
      <c r="L43" s="18"/>
      <c r="M43" s="18"/>
      <c r="N43" s="37"/>
      <c r="O43" s="49">
        <f t="shared" si="7"/>
        <v>0</v>
      </c>
    </row>
    <row r="44" spans="2:15" ht="57.75" customHeight="1" thickBot="1">
      <c r="B44" s="175" t="s">
        <v>28</v>
      </c>
      <c r="C44" s="176"/>
      <c r="D44" s="177"/>
      <c r="E44" s="38"/>
      <c r="F44" s="39" t="s">
        <v>11</v>
      </c>
      <c r="G44" s="39" t="s">
        <v>42</v>
      </c>
      <c r="H44" s="40">
        <v>3</v>
      </c>
      <c r="I44" s="69">
        <v>200.91</v>
      </c>
      <c r="J44" s="70">
        <f t="shared" si="5"/>
        <v>100.455</v>
      </c>
      <c r="K44" s="41">
        <f t="shared" si="6"/>
        <v>0.5</v>
      </c>
      <c r="L44" s="42"/>
      <c r="M44" s="42"/>
      <c r="N44" s="43"/>
      <c r="O44" s="50">
        <f t="shared" si="7"/>
        <v>0</v>
      </c>
    </row>
    <row r="45" spans="2:15" ht="30" customHeight="1">
      <c r="B45" s="137" t="s">
        <v>50</v>
      </c>
      <c r="C45" s="137"/>
      <c r="D45" s="137"/>
      <c r="E45" s="137"/>
      <c r="F45" s="137"/>
      <c r="G45" s="137"/>
      <c r="H45" s="137"/>
      <c r="I45" s="137"/>
      <c r="J45" s="4"/>
      <c r="K45" s="4"/>
      <c r="L45" s="6"/>
      <c r="M45" s="7"/>
      <c r="N45" s="7"/>
      <c r="O45" s="99">
        <f>SUM(O36:O44)</f>
        <v>0</v>
      </c>
    </row>
    <row r="46" spans="2:15" ht="14.25" customHeight="1" thickBot="1">
      <c r="B46" s="8"/>
      <c r="C46" s="5"/>
      <c r="D46" s="5"/>
      <c r="E46" s="5"/>
      <c r="F46" s="5"/>
      <c r="G46" s="5"/>
      <c r="H46" s="5"/>
      <c r="I46" s="5"/>
      <c r="J46" s="4"/>
      <c r="K46" s="4"/>
      <c r="L46" s="148" t="s">
        <v>32</v>
      </c>
      <c r="M46" s="148"/>
      <c r="N46" s="148"/>
      <c r="O46" s="100"/>
    </row>
    <row r="47" spans="2:15" ht="12" customHeight="1">
      <c r="B47" s="5"/>
      <c r="C47" s="5"/>
      <c r="D47" s="5"/>
      <c r="E47" s="5"/>
      <c r="F47" s="5"/>
      <c r="G47" s="5"/>
      <c r="H47" s="5"/>
      <c r="I47" s="5"/>
      <c r="J47" s="4"/>
      <c r="K47" s="4"/>
      <c r="L47" s="148"/>
      <c r="M47" s="148"/>
      <c r="N47" s="148"/>
      <c r="O47" s="144">
        <f>O16+O34+O45</f>
        <v>0</v>
      </c>
    </row>
    <row r="48" spans="2:15" ht="12" customHeight="1">
      <c r="B48" s="147" t="s">
        <v>40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8"/>
      <c r="M48" s="148"/>
      <c r="N48" s="148"/>
      <c r="O48" s="145"/>
    </row>
    <row r="49" spans="2:15" ht="17.25" customHeight="1" thickBot="1">
      <c r="B49" s="136" t="s">
        <v>49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48"/>
      <c r="M49" s="148"/>
      <c r="N49" s="148"/>
      <c r="O49" s="146"/>
    </row>
    <row r="50" spans="2:15" ht="12" customHeight="1">
      <c r="B50" s="135" t="s">
        <v>54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</row>
    <row r="51" spans="2:15" ht="12" customHeight="1"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</row>
    <row r="52" spans="2:15" ht="12" customHeight="1"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</row>
    <row r="53" spans="2:14" ht="12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22.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sheetProtection password="CC74" sheet="1" selectLockedCells="1"/>
  <mergeCells count="64">
    <mergeCell ref="G19:G21"/>
    <mergeCell ref="E27:E30"/>
    <mergeCell ref="B43:D43"/>
    <mergeCell ref="B44:D44"/>
    <mergeCell ref="B39:D39"/>
    <mergeCell ref="B40:D40"/>
    <mergeCell ref="B33:D33"/>
    <mergeCell ref="B27:D30"/>
    <mergeCell ref="B41:D41"/>
    <mergeCell ref="B42:D42"/>
    <mergeCell ref="B24:D24"/>
    <mergeCell ref="B22:D22"/>
    <mergeCell ref="B14:D14"/>
    <mergeCell ref="B12:D12"/>
    <mergeCell ref="B26:D26"/>
    <mergeCell ref="B31:D31"/>
    <mergeCell ref="B2:G6"/>
    <mergeCell ref="B10:D10"/>
    <mergeCell ref="B11:D11"/>
    <mergeCell ref="B8:C9"/>
    <mergeCell ref="E8:E9"/>
    <mergeCell ref="F8:F9"/>
    <mergeCell ref="G8:G9"/>
    <mergeCell ref="E10:E11"/>
    <mergeCell ref="L46:N49"/>
    <mergeCell ref="B15:D15"/>
    <mergeCell ref="H17:J17"/>
    <mergeCell ref="B23:D23"/>
    <mergeCell ref="B25:D25"/>
    <mergeCell ref="B32:D32"/>
    <mergeCell ref="B19:C21"/>
    <mergeCell ref="B18:E18"/>
    <mergeCell ref="L17:N17"/>
    <mergeCell ref="L35:N35"/>
    <mergeCell ref="E36:E38"/>
    <mergeCell ref="F36:F38"/>
    <mergeCell ref="G36:G38"/>
    <mergeCell ref="B50:O52"/>
    <mergeCell ref="B49:K49"/>
    <mergeCell ref="B45:I45"/>
    <mergeCell ref="B36:C38"/>
    <mergeCell ref="O45:O46"/>
    <mergeCell ref="O47:O49"/>
    <mergeCell ref="B48:K48"/>
    <mergeCell ref="B1:O1"/>
    <mergeCell ref="H6:J6"/>
    <mergeCell ref="L6:N6"/>
    <mergeCell ref="O6:O7"/>
    <mergeCell ref="H2:I2"/>
    <mergeCell ref="H3:I5"/>
    <mergeCell ref="J2:L2"/>
    <mergeCell ref="B7:E7"/>
    <mergeCell ref="M2:O2"/>
    <mergeCell ref="M3:O5"/>
    <mergeCell ref="J3:L5"/>
    <mergeCell ref="F19:F21"/>
    <mergeCell ref="B34:N34"/>
    <mergeCell ref="O34:O35"/>
    <mergeCell ref="H35:J35"/>
    <mergeCell ref="B16:N16"/>
    <mergeCell ref="O16:O17"/>
    <mergeCell ref="E19:E21"/>
    <mergeCell ref="B13:D13"/>
    <mergeCell ref="H8:H9"/>
  </mergeCells>
  <printOptions/>
  <pageMargins left="0.1968503937007874" right="0.1968503937007874" top="0.1968503937007874" bottom="0.1968503937007874" header="0.31496062992125984" footer="0.1968503937007874"/>
  <pageSetup fitToHeight="1" fitToWidth="1" horizontalDpi="600" verticalDpi="600" orientation="portrait" paperSize="9" scale="44" r:id="rId2"/>
  <headerFooter alignWithMargins="0"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Tomasz Derlęga</cp:lastModifiedBy>
  <cp:lastPrinted>2020-08-05T13:29:53Z</cp:lastPrinted>
  <dcterms:created xsi:type="dcterms:W3CDTF">2019-11-29T14:10:13Z</dcterms:created>
  <dcterms:modified xsi:type="dcterms:W3CDTF">2024-01-28T19:16:23Z</dcterms:modified>
  <cp:category/>
  <cp:version/>
  <cp:contentType/>
  <cp:contentStatus/>
</cp:coreProperties>
</file>